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sonelcameroun-my.sharepoint.com/personal/frederic_ndoumbe_camlight_cm/Documents/documents/TV1243 Programme rehabilitation Edea/Renovation des excitatrices Edea 3/"/>
    </mc:Choice>
  </mc:AlternateContent>
  <xr:revisionPtr revIDLastSave="1" documentId="8_{2AD83BF7-72E0-46BE-BE5D-C574080E1F11}" xr6:coauthVersionLast="47" xr6:coauthVersionMax="47" xr10:uidLastSave="{FFB2FE71-6EA6-47F8-8375-16A20F160D1F}"/>
  <bookViews>
    <workbookView xWindow="-108" yWindow="-108" windowWidth="23256" windowHeight="12456" xr2:uid="{00000000-000D-0000-FFFF-FFFF00000000}"/>
  </bookViews>
  <sheets>
    <sheet name="notes explicatives" sheetId="4" r:id="rId1"/>
    <sheet name="sous bordereau" sheetId="3" r:id="rId2"/>
    <sheet name="synthèse" sheetId="5"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3" l="1"/>
  <c r="H46" i="3"/>
  <c r="I46" i="3"/>
  <c r="J46" i="3"/>
  <c r="K46" i="3"/>
  <c r="L46" i="3"/>
  <c r="M46" i="3"/>
  <c r="N46" i="3"/>
  <c r="F46" i="3"/>
  <c r="F49" i="3"/>
  <c r="F50" i="3"/>
  <c r="F47" i="3" s="1"/>
  <c r="H47" i="3" s="1"/>
  <c r="F51" i="3"/>
  <c r="F52" i="3"/>
  <c r="F53" i="3"/>
  <c r="I47" i="3"/>
  <c r="J47" i="3"/>
  <c r="K47" i="3"/>
  <c r="L47" i="3"/>
  <c r="M47" i="3"/>
  <c r="N47" i="3"/>
  <c r="H17" i="3"/>
  <c r="I17" i="3"/>
  <c r="J17" i="3"/>
  <c r="K17" i="3"/>
  <c r="L17" i="3"/>
  <c r="M17" i="3"/>
  <c r="N17" i="3"/>
  <c r="G17" i="3"/>
  <c r="F17" i="3"/>
  <c r="M54" i="3"/>
  <c r="M55" i="3"/>
  <c r="J54" i="3"/>
  <c r="J55" i="3"/>
  <c r="K55" i="3" s="1"/>
  <c r="H54" i="3"/>
  <c r="I54" i="3"/>
  <c r="K54" i="3"/>
  <c r="L54" i="3"/>
  <c r="N54" i="3"/>
  <c r="H55" i="3"/>
  <c r="I55" i="3"/>
  <c r="L55" i="3"/>
  <c r="N55" i="3" s="1"/>
  <c r="F54" i="3"/>
  <c r="F55" i="3"/>
  <c r="F48" i="3"/>
  <c r="H48" i="3"/>
  <c r="I48" i="3"/>
  <c r="L48" i="3"/>
  <c r="F37" i="3"/>
  <c r="H37" i="3" s="1"/>
  <c r="F36" i="3"/>
  <c r="L36" i="3" s="1"/>
  <c r="H36" i="3"/>
  <c r="I36" i="3"/>
  <c r="F27" i="3"/>
  <c r="H27" i="3" s="1"/>
  <c r="I27" i="3"/>
  <c r="L27" i="3"/>
  <c r="F25" i="3"/>
  <c r="H25" i="3" s="1"/>
  <c r="I25" i="3"/>
  <c r="L25" i="3"/>
  <c r="F24" i="3"/>
  <c r="H24" i="3" s="1"/>
  <c r="I24" i="3"/>
  <c r="L24" i="3"/>
  <c r="I14" i="3"/>
  <c r="I15" i="3"/>
  <c r="F15" i="3"/>
  <c r="F16" i="3"/>
  <c r="L15" i="3"/>
  <c r="L16" i="3"/>
  <c r="F33" i="3"/>
  <c r="H33" i="3" s="1"/>
  <c r="F34" i="3"/>
  <c r="H34" i="3" s="1"/>
  <c r="F35" i="3"/>
  <c r="H35" i="3" s="1"/>
  <c r="F38" i="3"/>
  <c r="H38" i="3" s="1"/>
  <c r="F32" i="3"/>
  <c r="H32" i="3" s="1"/>
  <c r="L43" i="3"/>
  <c r="I43" i="3"/>
  <c r="F43" i="3"/>
  <c r="H43" i="3" s="1"/>
  <c r="L41" i="3"/>
  <c r="I41" i="3"/>
  <c r="F41" i="3"/>
  <c r="H41" i="3" s="1"/>
  <c r="G59" i="3"/>
  <c r="L37" i="3" l="1"/>
  <c r="I37" i="3"/>
  <c r="L33" i="3"/>
  <c r="I33" i="3"/>
  <c r="B15" i="5"/>
  <c r="B12" i="5"/>
  <c r="F60" i="3"/>
  <c r="I32" i="3"/>
  <c r="I34" i="3"/>
  <c r="I35" i="3"/>
  <c r="I38" i="3"/>
  <c r="L32" i="3"/>
  <c r="M32" i="3" s="1"/>
  <c r="L34" i="3"/>
  <c r="L35" i="3"/>
  <c r="L38" i="3"/>
  <c r="N32" i="3"/>
  <c r="F31" i="3"/>
  <c r="G18" i="3"/>
  <c r="M16" i="3"/>
  <c r="M15" i="3"/>
  <c r="G13" i="3"/>
  <c r="H13" i="3"/>
  <c r="E13" i="3"/>
  <c r="E59" i="3"/>
  <c r="C14" i="5"/>
  <c r="C13" i="5"/>
  <c r="C11" i="5"/>
  <c r="J12" i="3"/>
  <c r="J14" i="3" s="1"/>
  <c r="I61" i="3"/>
  <c r="I58" i="3"/>
  <c r="I56" i="3"/>
  <c r="L61" i="3"/>
  <c r="M61" i="3" s="1"/>
  <c r="N61" i="3" s="1"/>
  <c r="L58" i="3"/>
  <c r="M58" i="3" s="1"/>
  <c r="N58" i="3" s="1"/>
  <c r="L56" i="3"/>
  <c r="M56" i="3" s="1"/>
  <c r="N56" i="3" s="1"/>
  <c r="L45" i="3"/>
  <c r="M45" i="3" s="1"/>
  <c r="N45" i="3" s="1"/>
  <c r="L44" i="3"/>
  <c r="M44" i="3" s="1"/>
  <c r="N44" i="3" s="1"/>
  <c r="L42" i="3"/>
  <c r="M42" i="3" s="1"/>
  <c r="N42" i="3" s="1"/>
  <c r="L40" i="3"/>
  <c r="M40" i="3" s="1"/>
  <c r="N40" i="3" s="1"/>
  <c r="L30" i="3"/>
  <c r="M30" i="3" s="1"/>
  <c r="N30" i="3" s="1"/>
  <c r="L29" i="3"/>
  <c r="M29" i="3" s="1"/>
  <c r="N29" i="3" s="1"/>
  <c r="L28" i="3"/>
  <c r="M28" i="3" s="1"/>
  <c r="N28" i="3" s="1"/>
  <c r="L26" i="3"/>
  <c r="M26" i="3" s="1"/>
  <c r="N26" i="3" s="1"/>
  <c r="L23" i="3"/>
  <c r="M23" i="3" s="1"/>
  <c r="N23" i="3" s="1"/>
  <c r="L22" i="3"/>
  <c r="M22" i="3" s="1"/>
  <c r="N22" i="3" s="1"/>
  <c r="L21" i="3"/>
  <c r="M21" i="3" s="1"/>
  <c r="L20" i="3"/>
  <c r="M20" i="3" s="1"/>
  <c r="N20" i="3" s="1"/>
  <c r="L19" i="3"/>
  <c r="M19" i="3" s="1"/>
  <c r="N19" i="3" s="1"/>
  <c r="L18" i="3"/>
  <c r="M18" i="3" s="1"/>
  <c r="N18" i="3" s="1"/>
  <c r="F11" i="5" s="1"/>
  <c r="F61" i="3"/>
  <c r="H61" i="3" s="1"/>
  <c r="F58" i="3"/>
  <c r="H58" i="3" s="1"/>
  <c r="F56" i="3"/>
  <c r="H56" i="3" s="1"/>
  <c r="I45" i="3"/>
  <c r="I44" i="3"/>
  <c r="I42" i="3"/>
  <c r="I40" i="3"/>
  <c r="I30" i="3"/>
  <c r="I29" i="3"/>
  <c r="I28" i="3"/>
  <c r="I26" i="3"/>
  <c r="I23" i="3"/>
  <c r="I22" i="3"/>
  <c r="I21" i="3"/>
  <c r="I20" i="3"/>
  <c r="I19" i="3"/>
  <c r="I18" i="3"/>
  <c r="F19" i="3"/>
  <c r="H19" i="3" s="1"/>
  <c r="F20" i="3"/>
  <c r="H20" i="3" s="1"/>
  <c r="F21" i="3"/>
  <c r="H21" i="3" s="1"/>
  <c r="F22" i="3"/>
  <c r="H22" i="3" s="1"/>
  <c r="F23" i="3"/>
  <c r="H23" i="3" s="1"/>
  <c r="F26" i="3"/>
  <c r="H26" i="3" s="1"/>
  <c r="F28" i="3"/>
  <c r="H28" i="3" s="1"/>
  <c r="F29" i="3"/>
  <c r="H29" i="3" s="1"/>
  <c r="F30" i="3"/>
  <c r="H30" i="3" s="1"/>
  <c r="F40" i="3"/>
  <c r="H40" i="3" s="1"/>
  <c r="F42" i="3"/>
  <c r="H42" i="3" s="1"/>
  <c r="F44" i="3"/>
  <c r="H44" i="3" s="1"/>
  <c r="F45" i="3"/>
  <c r="H45" i="3" s="1"/>
  <c r="I16" i="3"/>
  <c r="I13" i="3" s="1"/>
  <c r="L14" i="3"/>
  <c r="L13" i="3" s="1"/>
  <c r="F14" i="3"/>
  <c r="F13" i="3" s="1"/>
  <c r="D10" i="5" s="1"/>
  <c r="B10" i="5"/>
  <c r="B16" i="5"/>
  <c r="B14" i="5"/>
  <c r="B13" i="5"/>
  <c r="B11" i="5"/>
  <c r="B3" i="5"/>
  <c r="J34" i="3" l="1"/>
  <c r="K34" i="3" s="1"/>
  <c r="J32" i="3"/>
  <c r="K32" i="3" s="1"/>
  <c r="I60" i="3"/>
  <c r="I59" i="3" s="1"/>
  <c r="J59" i="3" s="1"/>
  <c r="K59" i="3" s="1"/>
  <c r="E16" i="5" s="1"/>
  <c r="F59" i="3"/>
  <c r="D16" i="5" s="1"/>
  <c r="N15" i="3"/>
  <c r="M35" i="3"/>
  <c r="N35" i="3" s="1"/>
  <c r="N16" i="3"/>
  <c r="M38" i="3"/>
  <c r="N38" i="3" s="1"/>
  <c r="H31" i="3"/>
  <c r="D12" i="5"/>
  <c r="H60" i="3"/>
  <c r="H59" i="3" s="1"/>
  <c r="L60" i="3"/>
  <c r="F57" i="3"/>
  <c r="D15" i="5" s="1"/>
  <c r="H18" i="3"/>
  <c r="I31" i="3"/>
  <c r="J31" i="3" s="1"/>
  <c r="K31" i="3" s="1"/>
  <c r="E12" i="5" s="1"/>
  <c r="F18" i="3"/>
  <c r="D11" i="5" s="1"/>
  <c r="L31" i="3"/>
  <c r="M31" i="3" s="1"/>
  <c r="N31" i="3" s="1"/>
  <c r="F12" i="5" s="1"/>
  <c r="F39" i="3"/>
  <c r="D13" i="5" s="1"/>
  <c r="D14" i="5"/>
  <c r="J40" i="3"/>
  <c r="K40" i="3" s="1"/>
  <c r="J45" i="3"/>
  <c r="K45" i="3" s="1"/>
  <c r="J20" i="3"/>
  <c r="K20" i="3" s="1"/>
  <c r="J26" i="3"/>
  <c r="K26" i="3" s="1"/>
  <c r="J42" i="3"/>
  <c r="K42" i="3" s="1"/>
  <c r="K14" i="3"/>
  <c r="J15" i="3"/>
  <c r="J21" i="3"/>
  <c r="K21" i="3" s="1"/>
  <c r="J28" i="3"/>
  <c r="K28" i="3" s="1"/>
  <c r="J18" i="3"/>
  <c r="K18" i="3" s="1"/>
  <c r="E11" i="5" s="1"/>
  <c r="J22" i="3"/>
  <c r="K22" i="3" s="1"/>
  <c r="J29" i="3"/>
  <c r="K29" i="3" s="1"/>
  <c r="J56" i="3"/>
  <c r="K56" i="3" s="1"/>
  <c r="J16" i="3"/>
  <c r="K16" i="3" s="1"/>
  <c r="J19" i="3"/>
  <c r="K19" i="3" s="1"/>
  <c r="J23" i="3"/>
  <c r="K23" i="3" s="1"/>
  <c r="J30" i="3"/>
  <c r="K30" i="3" s="1"/>
  <c r="J44" i="3"/>
  <c r="K44" i="3" s="1"/>
  <c r="J58" i="3"/>
  <c r="K58" i="3" s="1"/>
  <c r="J61" i="3"/>
  <c r="K61" i="3" s="1"/>
  <c r="M14" i="3"/>
  <c r="M34" i="3" s="1"/>
  <c r="N34" i="3" s="1"/>
  <c r="N21" i="3"/>
  <c r="L59" i="3" l="1"/>
  <c r="M59" i="3" s="1"/>
  <c r="N59" i="3" s="1"/>
  <c r="F16" i="5" s="1"/>
  <c r="G16" i="5" s="1"/>
  <c r="J60" i="3"/>
  <c r="K60" i="3" s="1"/>
  <c r="J38" i="3"/>
  <c r="K38" i="3" s="1"/>
  <c r="G11" i="5"/>
  <c r="K15" i="3"/>
  <c r="J35" i="3"/>
  <c r="K35" i="3" s="1"/>
  <c r="G12" i="5"/>
  <c r="M60" i="3"/>
  <c r="N60" i="3" s="1"/>
  <c r="I57" i="3"/>
  <c r="J57" i="3" s="1"/>
  <c r="K57" i="3" s="1"/>
  <c r="E15" i="5" s="1"/>
  <c r="L57" i="3"/>
  <c r="M57" i="3" s="1"/>
  <c r="N57" i="3" s="1"/>
  <c r="F15" i="5" s="1"/>
  <c r="H57" i="3"/>
  <c r="L39" i="3"/>
  <c r="M39" i="3" s="1"/>
  <c r="N39" i="3" s="1"/>
  <c r="F13" i="5" s="1"/>
  <c r="H39" i="3"/>
  <c r="I39" i="3"/>
  <c r="J39" i="3" s="1"/>
  <c r="K39" i="3" s="1"/>
  <c r="E13" i="5" s="1"/>
  <c r="J13" i="3"/>
  <c r="N14" i="3"/>
  <c r="N13" i="3" s="1"/>
  <c r="F10" i="5" s="1"/>
  <c r="M13" i="3"/>
  <c r="G15" i="5" l="1"/>
  <c r="G13" i="5"/>
  <c r="K13" i="3"/>
  <c r="E10" i="5" s="1"/>
  <c r="G10" i="5" s="1"/>
  <c r="J33" i="3"/>
  <c r="K33" i="3" s="1"/>
  <c r="J43" i="3"/>
  <c r="K43" i="3" s="1"/>
  <c r="J41" i="3"/>
  <c r="K41" i="3" s="1"/>
  <c r="M33" i="3"/>
  <c r="N33" i="3" s="1"/>
  <c r="M43" i="3"/>
  <c r="N43" i="3" s="1"/>
  <c r="M41" i="3"/>
  <c r="N41" i="3" s="1"/>
  <c r="F14" i="5"/>
  <c r="E14" i="5"/>
  <c r="G14" i="5" l="1"/>
  <c r="G17" i="5" l="1"/>
</calcChain>
</file>

<file path=xl/sharedStrings.xml><?xml version="1.0" encoding="utf-8"?>
<sst xmlns="http://schemas.openxmlformats.org/spreadsheetml/2006/main" count="213" uniqueCount="145">
  <si>
    <t>Unité</t>
  </si>
  <si>
    <t>ens.</t>
  </si>
  <si>
    <t>QTITE</t>
  </si>
  <si>
    <t>2.1</t>
  </si>
  <si>
    <t>2.2</t>
  </si>
  <si>
    <t>2.3</t>
  </si>
  <si>
    <t>2.4</t>
  </si>
  <si>
    <t>2.5</t>
  </si>
  <si>
    <t>2.6</t>
  </si>
  <si>
    <t>2.7</t>
  </si>
  <si>
    <t>4.1</t>
  </si>
  <si>
    <t>FORMATION</t>
  </si>
  <si>
    <t>DOCUMENTATION</t>
  </si>
  <si>
    <t>DEMONTAGE, INSTALLATION ET MISE EN SERVICE</t>
  </si>
  <si>
    <t>3.1</t>
  </si>
  <si>
    <t>3.2</t>
  </si>
  <si>
    <t>5.1</t>
  </si>
  <si>
    <t>5.2</t>
  </si>
  <si>
    <t xml:space="preserve">Interface homme – machine </t>
  </si>
  <si>
    <t>2.8</t>
  </si>
  <si>
    <t>2.9</t>
  </si>
  <si>
    <t>ens</t>
  </si>
  <si>
    <t>Les licences pour  les logiciels</t>
  </si>
  <si>
    <t xml:space="preserve">Les pièces de rechange </t>
  </si>
  <si>
    <t>PRIX TOTAL DE L'OUVRAGE</t>
  </si>
  <si>
    <t xml:space="preserve">NOTA: Les termes de references de l'Appel d'offre devront être appliqués en integralité par le Contractant . </t>
  </si>
  <si>
    <t>Les Items non listés dans ce bordereau sont considérés inclus dans les prix.</t>
  </si>
  <si>
    <t>Entreprise</t>
  </si>
  <si>
    <t>RECAPITULATIF COUT TOTAL</t>
  </si>
  <si>
    <t>Désignation</t>
  </si>
  <si>
    <t>EUR</t>
  </si>
  <si>
    <t>Volume Global du contrat</t>
  </si>
  <si>
    <t>Lot</t>
  </si>
  <si>
    <t>1.1</t>
  </si>
  <si>
    <t>Etudes sur site</t>
  </si>
  <si>
    <t>1.3</t>
  </si>
  <si>
    <t>Fournitures</t>
  </si>
  <si>
    <t>3.3</t>
  </si>
  <si>
    <t>3.4</t>
  </si>
  <si>
    <t>TOTAL POUR L'ENSEMBLE DU PROJET</t>
  </si>
  <si>
    <t xml:space="preserve">NOTA: Les termes de l'Appel d'offre devront être appliqués en integralité par le Contractant . </t>
  </si>
  <si>
    <t>PRIX DES PRESTATIONS</t>
  </si>
  <si>
    <t>Calcul taux TSR préciser le Pays Source des prestations études et service off-shore</t>
  </si>
  <si>
    <t>Entreprise:</t>
  </si>
  <si>
    <t>CEMAC</t>
  </si>
  <si>
    <t>France</t>
  </si>
  <si>
    <t>Autre Pays</t>
  </si>
  <si>
    <t>Saisissez le nom du soumissionnaire !</t>
  </si>
  <si>
    <t>Matériels CIF Douala</t>
  </si>
  <si>
    <t>Transport Local</t>
  </si>
  <si>
    <t>Services Off-Shore</t>
  </si>
  <si>
    <t>Service On-Shore</t>
  </si>
  <si>
    <t>Montant HT</t>
  </si>
  <si>
    <t>TSR</t>
  </si>
  <si>
    <t>Montant TTC</t>
  </si>
  <si>
    <t>TVA</t>
  </si>
  <si>
    <t>NOTE EXPLICATIVE</t>
  </si>
  <si>
    <r>
      <t xml:space="preserve">Le présent bordereau des prix est protégé par un mot de passe et, de ce fait, invariable. </t>
    </r>
    <r>
      <rPr>
        <sz val="10"/>
        <color indexed="10"/>
        <rFont val="Arial"/>
        <family val="2"/>
      </rPr>
      <t xml:space="preserve">Les soumissionnaires ne peuvent écrire que dans les cellules bleues ciel. </t>
    </r>
  </si>
  <si>
    <t>Dans le tableau "Détail", seul le nom de l'entreprise soumissionnaire est à inscrire. Sans ce nom, le calcul du prix total est bloqué.</t>
  </si>
  <si>
    <r>
      <t xml:space="preserve">Dans le tableau "Détail", il faut indiquer </t>
    </r>
    <r>
      <rPr>
        <sz val="10"/>
        <color indexed="10"/>
        <rFont val="Arial"/>
        <family val="2"/>
      </rPr>
      <t xml:space="preserve">les prix  forfaitaires </t>
    </r>
    <r>
      <rPr>
        <sz val="10"/>
        <rFont val="Arial"/>
      </rPr>
      <t xml:space="preserve"> pour chaque item, ventilés selon quatre catégories :</t>
    </r>
  </si>
  <si>
    <t>"Fournitures Off-shore (CIF)", la valeur de tout matériel, équipement et autres fournitures que l'entreprise compte importer dans le cadre du contrat. Cette valeur constitue l'assiette pour le calcul des droits de douane et taxes d'importation. Les droits de douane et la TVA sur importations seront acquittés directement par le Client et ne font pas partie de la valeur du contrat. Cependant, la responsabilité pour les démarches administratives  et pratiques de dédouanement seront partagées entre l'Entrepreneur et le Client.</t>
  </si>
  <si>
    <t>"Services Off-shore " pour tout service rendu par une entreprise (partenaire de groupement ou sous-traitant) domiciliée en France, zone CEMAC ou autre pays. Ces services sont assujettis à la taxe sur service rendu (TSR), à hauteur de 7,5 %, 0% et 15% prélevée par le Client sur la valeur facturée, dans le détail à l'entête le soummissionnaire devra renseigner la case en bleue ciel relative au pays source des prestations études et services off-shore</t>
  </si>
  <si>
    <t>"Fournitures et services On-shore" pour toute fourniture et prestation (y compris transport au Cameroun) rendues par une entreprise (partenaire de groupement ou sous-traitant) domiciliée au Cameroun ou dans un autre pays de la Communauté des États Membres de l'Afrique Centrale (CEMAC). Une entreprise étrangère doit avoir / établir une filiale Camerounaise pour l'exécution de ce contrat et facturer les services On-shore depuis cette filiale. Les services On-shore doivent être facturés "net + TVA".</t>
  </si>
  <si>
    <t xml:space="preserve"> Transport local des fournitures du port de Douala au site des travaux</t>
  </si>
  <si>
    <t>Un item sans valeur n'est pas valable et bloque le calcul du prix total. Au moins une des quatre colonnes doit comporter une valeur.</t>
  </si>
  <si>
    <t>Il y a une différence entre une cellule vide et la valeur 0 (zéro). Des cellules vides (ou comportant un texte) ne sont pas permises et bloquent le calcul du prix total. Les parties non utilisées d'un prix unitaire doivent être marquées 0 (zéro).</t>
  </si>
  <si>
    <t>Toute offre sans ce bordereau des prix correctement rempli sera rejetée. Si le soumissionnaire veut faire une proposition alternative, il peut le faire uniquement en supplément à l'offre de base. Toute offre alternative doit être structurée comme l'offre de base.</t>
  </si>
  <si>
    <t>L'évaluation des offres financières sera faite sur la seule base des prix "Montant net Entreprise". Une éventuelle offre alternative ne sera prise en compte que pour le soumissionnaire qui se trouvera en première position, après évaluation des offres de base.</t>
  </si>
  <si>
    <t>L'offre est à libeller en Euros (EUR). Les parties CIF et services Off-shore seront facturés et payés en EUR. Les fournitures et prestations On-shore seront facturées en EUR, mais payées en FCFA, selon le taux en vigueur à la date de facturation.</t>
  </si>
  <si>
    <t>les items non listés dans ce bordereau de prix sont considérés comme faisant partie du prix</t>
  </si>
  <si>
    <t xml:space="preserve">Ce format sera converti en fichier PDF par le soummissionnaire après avoir renseigné tous les items et envoyé avec le fichier excel de base </t>
  </si>
  <si>
    <t>Etudes hors site (En bureau d'études)</t>
  </si>
  <si>
    <t>2.10</t>
  </si>
  <si>
    <t>FF</t>
  </si>
  <si>
    <t>La fraction On-Shore sera reprise en Francs CFA dans le contrat sur la base de 1 Euro=655,957 F CFA</t>
  </si>
  <si>
    <t>Prix Unitaire</t>
  </si>
  <si>
    <t>Matériel CIF</t>
  </si>
  <si>
    <t>Services Off Shore</t>
  </si>
  <si>
    <t>Services On Shore</t>
  </si>
  <si>
    <t>Dont TSR=</t>
  </si>
  <si>
    <t>Dont TVA=</t>
  </si>
  <si>
    <t>Licences pour tous les logiciels</t>
  </si>
  <si>
    <t>1.2</t>
  </si>
  <si>
    <t>7.1</t>
  </si>
  <si>
    <t>7.2</t>
  </si>
  <si>
    <t>EXCITATRICES</t>
  </si>
  <si>
    <t>Documentation pour l'ensemble du projet</t>
  </si>
  <si>
    <t>Ens,</t>
  </si>
  <si>
    <t xml:space="preserve">ENGINEERING (y compris toutes suggestions)   </t>
  </si>
  <si>
    <t>Ens.</t>
  </si>
  <si>
    <t>SOUS-BORDEREAU DE PRIX</t>
  </si>
  <si>
    <t>4.2</t>
  </si>
  <si>
    <t>4.3</t>
  </si>
  <si>
    <t>4.4</t>
  </si>
  <si>
    <t>4.5</t>
  </si>
  <si>
    <t>11.1</t>
  </si>
  <si>
    <t>11.2</t>
  </si>
  <si>
    <t>Matériels DPU EDEA</t>
  </si>
  <si>
    <t xml:space="preserve">REGULATION DE TENSION                            </t>
  </si>
  <si>
    <t>regulateur de tension standard</t>
  </si>
  <si>
    <t>automate programmable</t>
  </si>
  <si>
    <t>centrale de mesure</t>
  </si>
  <si>
    <t>Armoire de regulation (enveloppe)</t>
  </si>
  <si>
    <t>instrument de mesure</t>
  </si>
  <si>
    <t>appareils de commande et signalisation</t>
  </si>
  <si>
    <t>Laptop type industriel</t>
  </si>
  <si>
    <t>PMG</t>
  </si>
  <si>
    <t xml:space="preserve">Fabrication du prototype d'excitatrice </t>
  </si>
  <si>
    <t xml:space="preserve"> Excitatrices à diodes tounantes (complet)</t>
  </si>
  <si>
    <t>Démontage des excitatrices existantes des groupes 10,11,12,13 et 14</t>
  </si>
  <si>
    <t>Transport des excitatrices</t>
  </si>
  <si>
    <t>Montage des excitatrices à diodes tournantes aux groupes 10,11,12,13 et 14</t>
  </si>
  <si>
    <t>bagues de mesure et protection rotor</t>
  </si>
  <si>
    <t>Essais usine (FAT)</t>
  </si>
  <si>
    <t>Essais usine(FAT)</t>
  </si>
  <si>
    <t>Ens</t>
  </si>
  <si>
    <t xml:space="preserve">Fabrication du prototype </t>
  </si>
  <si>
    <t xml:space="preserve"> generatrice à aimant permanent</t>
  </si>
  <si>
    <t>Démontage des generatrice à aimant permanent des groupes 10,11,12,13 et 14</t>
  </si>
  <si>
    <t>Transport des generatrice à aimant permanent</t>
  </si>
  <si>
    <t>Montage des generatrice à aimant permanent aux groupes 10,11,12,13 et 14</t>
  </si>
  <si>
    <t>Maintien en condition opérationnelle : maintenance automate</t>
  </si>
  <si>
    <t>Logique programmée et automate programmable.</t>
  </si>
  <si>
    <t>Formation schneider ou siemens (l’automatisme des process industriels )</t>
  </si>
  <si>
    <t>Formation sur le site (maintenance et exploitation)</t>
  </si>
  <si>
    <t>Formation bobinage des machines tournantes</t>
  </si>
  <si>
    <t>Formation sur la regulation de tension</t>
  </si>
  <si>
    <t>7.3</t>
  </si>
  <si>
    <t>7.4</t>
  </si>
  <si>
    <r>
      <rPr>
        <sz val="11"/>
        <rFont val="Times New Roman"/>
        <family val="1"/>
      </rPr>
      <t xml:space="preserve">   </t>
    </r>
    <r>
      <rPr>
        <sz val="11"/>
        <rFont val="Sansation"/>
      </rPr>
      <t>Maintenance automate</t>
    </r>
  </si>
  <si>
    <r>
      <rPr>
        <sz val="11"/>
        <rFont val="Times New Roman"/>
        <family val="1"/>
      </rPr>
      <t xml:space="preserve"> </t>
    </r>
    <r>
      <rPr>
        <sz val="11"/>
        <rFont val="Sansation"/>
      </rPr>
      <t>Constituants d’un système automatisé</t>
    </r>
  </si>
  <si>
    <r>
      <rPr>
        <sz val="11"/>
        <rFont val="Times New Roman"/>
        <family val="1"/>
      </rPr>
      <t xml:space="preserve"> </t>
    </r>
    <r>
      <rPr>
        <sz val="11"/>
        <rFont val="Sansation"/>
      </rPr>
      <t>Programmation d’une IHM et d’un API</t>
    </r>
  </si>
  <si>
    <t xml:space="preserve"> ESSAIS ET MISE EN SERVICE</t>
  </si>
  <si>
    <t>Renovation des excitatrices et du système de regulation de tension des groupes d'Edea 3</t>
  </si>
  <si>
    <t>2.11</t>
  </si>
  <si>
    <t>2.12</t>
  </si>
  <si>
    <t>Accessoires</t>
  </si>
  <si>
    <t>4.6</t>
  </si>
  <si>
    <t>4.7</t>
  </si>
  <si>
    <t>5.3</t>
  </si>
  <si>
    <t>5.4</t>
  </si>
  <si>
    <t>5.5</t>
  </si>
  <si>
    <t>5.6</t>
  </si>
  <si>
    <t>Diagnostic et maintenance des réseaux industriels</t>
  </si>
  <si>
    <t>DEMONTAGE et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</si>
</sst>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b/>
      <sz val="10"/>
      <name val="Arial"/>
      <family val="2"/>
    </font>
    <font>
      <sz val="10"/>
      <name val="Arial"/>
      <family val="2"/>
    </font>
    <font>
      <sz val="8"/>
      <name val="Arial"/>
    </font>
    <font>
      <b/>
      <sz val="10"/>
      <name val="Times New Roman"/>
      <family val="1"/>
    </font>
    <font>
      <b/>
      <sz val="12"/>
      <name val="Arial"/>
      <family val="2"/>
    </font>
    <font>
      <b/>
      <sz val="10"/>
      <color indexed="10"/>
      <name val="Arial"/>
      <family val="2"/>
    </font>
    <font>
      <b/>
      <sz val="10"/>
      <color indexed="12"/>
      <name val="Arial"/>
      <family val="2"/>
    </font>
    <font>
      <sz val="10"/>
      <color indexed="12"/>
      <name val="Arial"/>
    </font>
    <font>
      <sz val="10"/>
      <color indexed="12"/>
      <name val="Arial"/>
      <family val="2"/>
    </font>
    <font>
      <sz val="10"/>
      <color indexed="10"/>
      <name val="Arial"/>
      <family val="2"/>
    </font>
    <font>
      <b/>
      <sz val="10"/>
      <color indexed="14"/>
      <name val="Arial"/>
      <family val="2"/>
    </font>
    <font>
      <b/>
      <sz val="10"/>
      <color indexed="48"/>
      <name val="Arial"/>
      <family val="2"/>
    </font>
    <font>
      <sz val="10"/>
      <color indexed="10"/>
      <name val="Arial"/>
    </font>
    <font>
      <b/>
      <sz val="10"/>
      <color indexed="12"/>
      <name val="Arial"/>
    </font>
    <font>
      <b/>
      <sz val="10"/>
      <color indexed="12"/>
      <name val="Times New Roman"/>
      <family val="1"/>
    </font>
    <font>
      <b/>
      <sz val="10"/>
      <name val="Arial"/>
    </font>
    <font>
      <b/>
      <sz val="22"/>
      <name val="Sansation"/>
    </font>
    <font>
      <b/>
      <sz val="14"/>
      <name val="Sansation"/>
    </font>
    <font>
      <sz val="11"/>
      <name val="Sansation"/>
      <family val="1"/>
    </font>
    <font>
      <sz val="11"/>
      <name val="Times New Roman"/>
      <family val="1"/>
    </font>
    <font>
      <sz val="11"/>
      <name val="Sansation"/>
    </font>
  </fonts>
  <fills count="8">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9" tint="-0.249977111117893"/>
        <bgColor indexed="64"/>
      </patternFill>
    </fill>
  </fills>
  <borders count="21">
    <border>
      <left/>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s>
  <cellStyleXfs count="1">
    <xf numFmtId="0" fontId="0" fillId="0" borderId="0"/>
  </cellStyleXfs>
  <cellXfs count="213">
    <xf numFmtId="0" fontId="0" fillId="0" borderId="0" xfId="0"/>
    <xf numFmtId="0" fontId="0" fillId="0" borderId="0" xfId="0" applyFill="1" applyBorder="1" applyAlignment="1" applyProtection="1">
      <alignment horizontal="center" vertical="center" wrapText="1"/>
      <protection locked="0"/>
    </xf>
    <xf numFmtId="0" fontId="6" fillId="0" borderId="0" xfId="0" applyFont="1" applyFill="1" applyBorder="1" applyAlignment="1">
      <alignment horizontal="left" vertical="center"/>
    </xf>
    <xf numFmtId="0" fontId="0" fillId="0" borderId="0" xfId="0" applyFill="1" applyBorder="1" applyAlignment="1">
      <alignment horizontal="center" vertical="center"/>
    </xf>
    <xf numFmtId="0" fontId="4" fillId="0" borderId="0" xfId="0" applyFont="1" applyAlignment="1">
      <alignment horizontal="center"/>
    </xf>
    <xf numFmtId="0" fontId="0" fillId="0" borderId="0" xfId="0" applyFill="1" applyBorder="1"/>
    <xf numFmtId="0" fontId="0" fillId="2" borderId="0" xfId="0" applyFill="1" applyBorder="1" applyAlignment="1">
      <alignment horizontal="left" vertical="center" wrapText="1"/>
    </xf>
    <xf numFmtId="0" fontId="1" fillId="0" borderId="0" xfId="0" applyFont="1" applyFill="1" applyBorder="1" applyAlignment="1">
      <alignment horizont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3"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center"/>
      <protection hidden="1"/>
    </xf>
    <xf numFmtId="0" fontId="0" fillId="0" borderId="0" xfId="0" applyFill="1" applyBorder="1" applyProtection="1">
      <protection hidden="1"/>
    </xf>
    <xf numFmtId="0" fontId="0" fillId="0" borderId="0" xfId="0" applyFill="1" applyBorder="1" applyProtection="1">
      <protection locked="0" hidden="1"/>
    </xf>
    <xf numFmtId="164" fontId="0" fillId="0" borderId="0" xfId="0" applyNumberFormat="1" applyFill="1" applyBorder="1" applyAlignment="1">
      <alignment horizontal="center" vertical="center"/>
    </xf>
    <xf numFmtId="0" fontId="6" fillId="0" borderId="0" xfId="0" applyFont="1" applyFill="1" applyBorder="1" applyAlignment="1" applyProtection="1">
      <alignment horizontal="left"/>
      <protection hidden="1"/>
    </xf>
    <xf numFmtId="0" fontId="6" fillId="0" borderId="0" xfId="0" applyFont="1" applyFill="1" applyBorder="1" applyAlignment="1" applyProtection="1">
      <alignment horizontal="center" vertical="center"/>
      <protection hidden="1"/>
    </xf>
    <xf numFmtId="0" fontId="0" fillId="3" borderId="0" xfId="0" applyFill="1" applyBorder="1" applyAlignment="1" applyProtection="1">
      <alignment horizontal="center"/>
      <protection locked="0" hidden="1"/>
    </xf>
    <xf numFmtId="0" fontId="0" fillId="2" borderId="0" xfId="0" applyFill="1" applyBorder="1" applyProtection="1">
      <protection locked="0" hidden="1"/>
    </xf>
    <xf numFmtId="0" fontId="0" fillId="0" borderId="3" xfId="0" applyFill="1" applyBorder="1" applyAlignment="1" applyProtection="1">
      <alignment horizontal="center" vertical="center"/>
      <protection hidden="1"/>
    </xf>
    <xf numFmtId="0" fontId="0" fillId="0" borderId="3" xfId="0" applyFill="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3"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protection hidden="1"/>
    </xf>
    <xf numFmtId="0" fontId="0" fillId="0" borderId="0" xfId="0" applyFill="1" applyProtection="1">
      <protection hidden="1"/>
    </xf>
    <xf numFmtId="0" fontId="0" fillId="0" borderId="0" xfId="0" applyProtection="1">
      <protection hidden="1"/>
    </xf>
    <xf numFmtId="0" fontId="0" fillId="0" borderId="4" xfId="0" applyFill="1" applyBorder="1" applyAlignment="1" applyProtection="1">
      <alignment horizontal="center" vertical="center"/>
      <protection hidden="1"/>
    </xf>
    <xf numFmtId="3" fontId="1" fillId="0" borderId="0" xfId="0" applyNumberFormat="1" applyFont="1" applyFill="1" applyBorder="1" applyAlignment="1" applyProtection="1">
      <alignment horizontal="center" vertical="center"/>
      <protection hidden="1"/>
    </xf>
    <xf numFmtId="0" fontId="0" fillId="0" borderId="0" xfId="0" applyBorder="1" applyAlignment="1">
      <alignment horizontal="center" vertical="top"/>
    </xf>
    <xf numFmtId="0" fontId="5" fillId="4" borderId="0" xfId="0" applyFont="1" applyFill="1" applyAlignment="1">
      <alignment horizontal="center" vertical="top"/>
    </xf>
    <xf numFmtId="0" fontId="0" fillId="0" borderId="0" xfId="0" applyAlignment="1">
      <alignment vertical="top"/>
    </xf>
    <xf numFmtId="0" fontId="0" fillId="0" borderId="0" xfId="0" applyBorder="1" applyAlignment="1">
      <alignment horizontal="center" vertical="top" wrapText="1"/>
    </xf>
    <xf numFmtId="0" fontId="0" fillId="0" borderId="0" xfId="0" applyBorder="1" applyAlignment="1">
      <alignment vertical="top" wrapText="1"/>
    </xf>
    <xf numFmtId="0" fontId="13" fillId="0" borderId="0" xfId="0" applyFont="1" applyFill="1" applyBorder="1" applyAlignment="1">
      <alignment horizontal="center" vertical="top" wrapText="1"/>
    </xf>
    <xf numFmtId="0" fontId="13" fillId="0" borderId="0" xfId="0" applyFont="1" applyAlignment="1">
      <alignment vertical="top"/>
    </xf>
    <xf numFmtId="0" fontId="13" fillId="0" borderId="0" xfId="0" applyFont="1"/>
    <xf numFmtId="0" fontId="13" fillId="0" borderId="0" xfId="0" applyFont="1" applyBorder="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xf>
    <xf numFmtId="0" fontId="4" fillId="0" borderId="0" xfId="0" applyFont="1" applyBorder="1"/>
    <xf numFmtId="0" fontId="14" fillId="0" borderId="0" xfId="0" applyFont="1" applyFill="1" applyBorder="1" applyProtection="1">
      <protection locked="0" hidden="1"/>
    </xf>
    <xf numFmtId="0" fontId="14" fillId="0" borderId="0" xfId="0" applyFont="1" applyFill="1" applyBorder="1" applyProtection="1">
      <protection hidden="1"/>
    </xf>
    <xf numFmtId="0" fontId="16" fillId="0" borderId="0" xfId="0" applyFont="1" applyBorder="1" applyAlignment="1">
      <alignment horizontal="center"/>
    </xf>
    <xf numFmtId="0" fontId="16" fillId="0" borderId="0" xfId="0" applyFont="1" applyFill="1" applyBorder="1" applyProtection="1">
      <protection locked="0" hidden="1"/>
    </xf>
    <xf numFmtId="0" fontId="16" fillId="0" borderId="0" xfId="0" applyFont="1" applyFill="1" applyBorder="1" applyProtection="1">
      <protection hidden="1"/>
    </xf>
    <xf numFmtId="0" fontId="16" fillId="0" borderId="0" xfId="0" applyFont="1" applyFill="1" applyBorder="1" applyAlignment="1" applyProtection="1">
      <alignment horizontal="center" vertical="center"/>
      <protection hidden="1"/>
    </xf>
    <xf numFmtId="0" fontId="16" fillId="0" borderId="0" xfId="0" applyFont="1" applyFill="1" applyBorder="1"/>
    <xf numFmtId="0" fontId="16" fillId="0" borderId="0" xfId="0" applyFont="1" applyFill="1" applyBorder="1" applyAlignment="1" applyProtection="1">
      <alignment horizontal="center"/>
      <protection hidden="1"/>
    </xf>
    <xf numFmtId="0" fontId="1" fillId="0" borderId="4" xfId="0" applyFont="1" applyFill="1" applyBorder="1" applyAlignment="1" applyProtection="1">
      <alignment horizontal="center" vertical="center" wrapText="1"/>
      <protection hidden="1"/>
    </xf>
    <xf numFmtId="0" fontId="0" fillId="0" borderId="4" xfId="0" applyFill="1" applyBorder="1" applyAlignment="1" applyProtection="1">
      <alignment horizontal="center"/>
      <protection hidden="1"/>
    </xf>
    <xf numFmtId="0" fontId="2" fillId="0" borderId="4" xfId="0" applyFont="1" applyFill="1" applyBorder="1" applyAlignment="1" applyProtection="1">
      <alignment horizontal="center"/>
      <protection hidden="1"/>
    </xf>
    <xf numFmtId="0" fontId="11" fillId="0" borderId="4"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protection hidden="1"/>
    </xf>
    <xf numFmtId="0" fontId="12" fillId="0" borderId="4" xfId="0" applyFont="1" applyFill="1" applyBorder="1" applyAlignment="1" applyProtection="1">
      <alignment horizontal="center" vertical="center" wrapText="1"/>
      <protection hidden="1"/>
    </xf>
    <xf numFmtId="0" fontId="0" fillId="0" borderId="5" xfId="0" applyFill="1" applyBorder="1" applyAlignment="1" applyProtection="1">
      <alignment horizontal="center" vertical="center"/>
      <protection hidden="1"/>
    </xf>
    <xf numFmtId="0" fontId="0" fillId="0" borderId="5" xfId="0" applyFill="1" applyBorder="1" applyAlignment="1" applyProtection="1">
      <alignment horizontal="center"/>
      <protection hidden="1"/>
    </xf>
    <xf numFmtId="10" fontId="0" fillId="0" borderId="5" xfId="0" applyNumberFormat="1" applyFill="1" applyBorder="1" applyAlignment="1" applyProtection="1">
      <alignment horizontal="center" vertical="center"/>
      <protection hidden="1"/>
    </xf>
    <xf numFmtId="10" fontId="0" fillId="4" borderId="5" xfId="0" applyNumberFormat="1" applyFill="1" applyBorder="1" applyAlignment="1" applyProtection="1">
      <alignment horizontal="center" vertical="center"/>
      <protection hidden="1"/>
    </xf>
    <xf numFmtId="0" fontId="0" fillId="0" borderId="5" xfId="0" applyFill="1" applyBorder="1" applyProtection="1">
      <protection hidden="1"/>
    </xf>
    <xf numFmtId="10" fontId="0" fillId="4" borderId="5" xfId="0" applyNumberFormat="1" applyFill="1" applyBorder="1" applyAlignment="1" applyProtection="1">
      <alignment horizontal="center"/>
      <protection hidden="1"/>
    </xf>
    <xf numFmtId="0" fontId="7" fillId="0" borderId="4" xfId="0" applyFont="1" applyFill="1" applyBorder="1" applyAlignment="1" applyProtection="1">
      <alignment vertical="center"/>
      <protection hidden="1"/>
    </xf>
    <xf numFmtId="0" fontId="14" fillId="0" borderId="4" xfId="0" applyFont="1" applyBorder="1" applyAlignment="1">
      <alignment vertical="top" wrapText="1"/>
    </xf>
    <xf numFmtId="0" fontId="14" fillId="0" borderId="4" xfId="0" applyFont="1" applyBorder="1" applyAlignment="1">
      <alignment horizontal="center" vertical="top" wrapText="1"/>
    </xf>
    <xf numFmtId="0" fontId="7" fillId="0" borderId="4" xfId="0" applyFont="1" applyBorder="1" applyAlignment="1">
      <alignment horizontal="center" vertical="top" wrapText="1"/>
    </xf>
    <xf numFmtId="0" fontId="7" fillId="0" borderId="4" xfId="0" applyFont="1" applyFill="1" applyBorder="1" applyAlignment="1" applyProtection="1">
      <alignment vertical="center" wrapText="1"/>
      <protection hidden="1"/>
    </xf>
    <xf numFmtId="0" fontId="0" fillId="0" borderId="4" xfId="0" applyFill="1" applyBorder="1" applyAlignment="1" applyProtection="1">
      <alignment horizontal="center" vertical="center" wrapText="1"/>
      <protection hidden="1"/>
    </xf>
    <xf numFmtId="0" fontId="0" fillId="3" borderId="4" xfId="0" applyFill="1" applyBorder="1" applyAlignment="1" applyProtection="1">
      <alignment horizontal="center" vertical="center" wrapText="1"/>
      <protection locked="0" hidden="1"/>
    </xf>
    <xf numFmtId="3" fontId="0" fillId="0" borderId="4" xfId="0" applyNumberFormat="1" applyFill="1" applyBorder="1" applyAlignment="1" applyProtection="1">
      <alignment horizontal="center" vertical="center" wrapText="1"/>
      <protection hidden="1"/>
    </xf>
    <xf numFmtId="0" fontId="14" fillId="0" borderId="4" xfId="0" applyFont="1" applyBorder="1" applyAlignment="1">
      <alignment horizontal="center" wrapText="1"/>
    </xf>
    <xf numFmtId="0" fontId="14" fillId="0" borderId="4" xfId="0" applyFont="1" applyBorder="1" applyAlignment="1">
      <alignment wrapText="1"/>
    </xf>
    <xf numFmtId="0" fontId="14" fillId="3" borderId="4" xfId="0" applyFont="1" applyFill="1" applyBorder="1" applyAlignment="1">
      <alignment wrapText="1"/>
    </xf>
    <xf numFmtId="0" fontId="14" fillId="3" borderId="4" xfId="0" applyFont="1" applyFill="1" applyBorder="1" applyAlignment="1" applyProtection="1">
      <alignment horizontal="center" wrapText="1"/>
      <protection locked="0" hidden="1"/>
    </xf>
    <xf numFmtId="3" fontId="14" fillId="3" borderId="4" xfId="0" applyNumberFormat="1" applyFont="1" applyFill="1" applyBorder="1" applyAlignment="1" applyProtection="1">
      <alignment horizontal="center" vertical="center" wrapText="1"/>
      <protection locked="0" hidden="1"/>
    </xf>
    <xf numFmtId="3" fontId="14" fillId="0" borderId="4" xfId="0" applyNumberFormat="1" applyFont="1" applyFill="1" applyBorder="1" applyAlignment="1" applyProtection="1">
      <alignment horizontal="center" vertical="center" wrapText="1"/>
      <protection hidden="1"/>
    </xf>
    <xf numFmtId="0" fontId="14" fillId="0" borderId="4" xfId="0" applyFont="1" applyBorder="1" applyAlignment="1">
      <alignment horizontal="left" vertical="top" wrapText="1"/>
    </xf>
    <xf numFmtId="0" fontId="14" fillId="0" borderId="4" xfId="0" applyFont="1" applyFill="1" applyBorder="1" applyAlignment="1">
      <alignment horizontal="left" vertical="top" wrapText="1"/>
    </xf>
    <xf numFmtId="0" fontId="14" fillId="0" borderId="4" xfId="0" applyFont="1" applyFill="1" applyBorder="1" applyAlignment="1">
      <alignment wrapText="1"/>
    </xf>
    <xf numFmtId="0" fontId="14" fillId="3" borderId="4" xfId="0" applyFont="1" applyFill="1" applyBorder="1" applyAlignment="1" applyProtection="1">
      <alignment horizontal="center" vertical="center" wrapText="1"/>
      <protection hidden="1"/>
    </xf>
    <xf numFmtId="0" fontId="14" fillId="3" borderId="4" xfId="0" applyFont="1" applyFill="1" applyBorder="1" applyAlignment="1" applyProtection="1">
      <alignment horizontal="center" vertical="center" wrapText="1"/>
      <protection locked="0" hidden="1"/>
    </xf>
    <xf numFmtId="0" fontId="15" fillId="0" borderId="4" xfId="0" applyFont="1" applyBorder="1" applyAlignment="1">
      <alignment wrapText="1"/>
    </xf>
    <xf numFmtId="0" fontId="14" fillId="3" borderId="4" xfId="0" applyFont="1" applyFill="1" applyBorder="1" applyAlignment="1" applyProtection="1">
      <alignment horizontal="center" wrapText="1"/>
      <protection hidden="1"/>
    </xf>
    <xf numFmtId="0" fontId="16" fillId="0" borderId="4" xfId="0" applyFont="1" applyBorder="1" applyAlignment="1">
      <alignment horizontal="center" wrapText="1"/>
    </xf>
    <xf numFmtId="0" fontId="16" fillId="3" borderId="4" xfId="0" applyFont="1" applyFill="1" applyBorder="1" applyAlignment="1">
      <alignment wrapText="1"/>
    </xf>
    <xf numFmtId="0" fontId="16" fillId="0" borderId="4" xfId="0" applyFont="1" applyFill="1" applyBorder="1" applyAlignment="1" applyProtection="1">
      <alignment horizontal="center" vertical="center" wrapText="1"/>
      <protection hidden="1"/>
    </xf>
    <xf numFmtId="0" fontId="16" fillId="6" borderId="4" xfId="0" applyFont="1" applyFill="1" applyBorder="1" applyAlignment="1">
      <alignment wrapText="1"/>
    </xf>
    <xf numFmtId="0" fontId="16" fillId="6" borderId="4" xfId="0" applyFont="1" applyFill="1" applyBorder="1" applyAlignment="1" applyProtection="1">
      <alignment horizontal="center" vertical="center" wrapText="1"/>
      <protection hidden="1"/>
    </xf>
    <xf numFmtId="0" fontId="16" fillId="6" borderId="4" xfId="0" applyFont="1" applyFill="1" applyBorder="1" applyAlignment="1" applyProtection="1">
      <alignment wrapText="1"/>
      <protection hidden="1"/>
    </xf>
    <xf numFmtId="0" fontId="0" fillId="0" borderId="4" xfId="0" applyFill="1" applyBorder="1" applyAlignment="1" applyProtection="1">
      <alignment horizontal="center" vertical="center" wrapText="1"/>
      <protection locked="0"/>
    </xf>
    <xf numFmtId="3" fontId="0" fillId="0" borderId="4" xfId="0" applyNumberFormat="1" applyFill="1" applyBorder="1" applyAlignment="1">
      <alignment horizontal="center" vertical="center"/>
    </xf>
    <xf numFmtId="0" fontId="7" fillId="0" borderId="4" xfId="0" applyFont="1" applyFill="1" applyBorder="1" applyAlignment="1" applyProtection="1">
      <alignment horizontal="left" vertical="center"/>
      <protection hidden="1"/>
    </xf>
    <xf numFmtId="0" fontId="7" fillId="0" borderId="4" xfId="0" applyFont="1" applyFill="1" applyBorder="1" applyAlignment="1">
      <alignment vertical="center" wrapText="1"/>
    </xf>
    <xf numFmtId="0" fontId="7" fillId="0" borderId="4" xfId="0" applyFont="1" applyFill="1" applyBorder="1" applyAlignment="1" applyProtection="1">
      <alignment horizontal="left" vertical="center" wrapText="1"/>
      <protection hidden="1"/>
    </xf>
    <xf numFmtId="0" fontId="0" fillId="0" borderId="6" xfId="0" applyFill="1" applyBorder="1" applyAlignment="1" applyProtection="1">
      <alignment horizontal="center" vertical="center" wrapText="1"/>
      <protection locked="0"/>
    </xf>
    <xf numFmtId="0" fontId="1" fillId="0" borderId="7" xfId="0" applyFont="1" applyFill="1" applyBorder="1" applyAlignment="1">
      <alignment horizontal="left" vertical="center"/>
    </xf>
    <xf numFmtId="0" fontId="1" fillId="0" borderId="7" xfId="0" applyFont="1" applyFill="1" applyBorder="1" applyAlignment="1">
      <alignment horizontal="center" vertic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pplyProtection="1">
      <alignment horizontal="center" vertical="center" wrapText="1"/>
      <protection locked="0"/>
    </xf>
    <xf numFmtId="0" fontId="0" fillId="0" borderId="10" xfId="0" applyFill="1" applyBorder="1" applyAlignment="1">
      <alignment horizontal="left" vertical="center"/>
    </xf>
    <xf numFmtId="0" fontId="0" fillId="0" borderId="10" xfId="0" applyFill="1" applyBorder="1" applyAlignment="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7" fillId="0" borderId="5" xfId="0" applyFont="1" applyFill="1" applyBorder="1" applyAlignment="1" applyProtection="1">
      <alignment horizontal="left" vertical="center"/>
      <protection hidden="1"/>
    </xf>
    <xf numFmtId="3" fontId="0" fillId="0" borderId="5" xfId="0" applyNumberFormat="1" applyFill="1" applyBorder="1" applyAlignment="1">
      <alignment horizontal="center" vertical="center"/>
    </xf>
    <xf numFmtId="0" fontId="6" fillId="5" borderId="1" xfId="0" applyFont="1" applyFill="1" applyBorder="1" applyAlignment="1" applyProtection="1">
      <alignment horizontal="left" vertical="center" wrapText="1"/>
      <protection locked="0"/>
    </xf>
    <xf numFmtId="3" fontId="1" fillId="5" borderId="1" xfId="0" applyNumberFormat="1" applyFont="1" applyFill="1" applyBorder="1" applyAlignment="1">
      <alignment horizontal="center" vertical="center"/>
    </xf>
    <xf numFmtId="3" fontId="1" fillId="5" borderId="12" xfId="0" applyNumberFormat="1" applyFont="1" applyFill="1" applyBorder="1" applyAlignment="1">
      <alignment horizontal="center" vertical="center"/>
    </xf>
    <xf numFmtId="0" fontId="0" fillId="0" borderId="7" xfId="0" applyFill="1" applyBorder="1" applyAlignment="1" applyProtection="1">
      <alignment horizontal="center" vertical="center"/>
      <protection hidden="1"/>
    </xf>
    <xf numFmtId="0" fontId="0" fillId="0" borderId="8" xfId="0" applyFill="1" applyBorder="1" applyAlignment="1" applyProtection="1">
      <alignment horizontal="center" vertical="center"/>
      <protection hidden="1"/>
    </xf>
    <xf numFmtId="0" fontId="12" fillId="0" borderId="14" xfId="0" applyFont="1" applyFill="1" applyBorder="1" applyAlignment="1" applyProtection="1">
      <alignment horizontal="center" vertical="center" wrapText="1"/>
      <protection hidden="1"/>
    </xf>
    <xf numFmtId="0" fontId="7" fillId="0" borderId="5" xfId="0" applyFont="1" applyFill="1" applyBorder="1" applyAlignment="1" applyProtection="1">
      <alignment vertical="center" wrapText="1"/>
      <protection hidden="1"/>
    </xf>
    <xf numFmtId="0" fontId="0" fillId="0" borderId="5" xfId="0" applyFill="1" applyBorder="1" applyAlignment="1" applyProtection="1">
      <alignment horizontal="center" vertical="center" wrapText="1"/>
      <protection hidden="1"/>
    </xf>
    <xf numFmtId="3" fontId="0" fillId="0" borderId="5" xfId="0" applyNumberFormat="1" applyFill="1" applyBorder="1" applyAlignment="1" applyProtection="1">
      <alignment horizontal="center" vertical="center" wrapText="1"/>
      <protection hidden="1"/>
    </xf>
    <xf numFmtId="0" fontId="1" fillId="6" borderId="1" xfId="0" applyFont="1" applyFill="1" applyBorder="1" applyAlignment="1" applyProtection="1">
      <alignment vertical="center" wrapText="1"/>
      <protection hidden="1"/>
    </xf>
    <xf numFmtId="0" fontId="1" fillId="6" borderId="1" xfId="0" applyFont="1" applyFill="1" applyBorder="1" applyAlignment="1" applyProtection="1">
      <alignment horizontal="center" vertical="center" wrapText="1"/>
      <protection hidden="1"/>
    </xf>
    <xf numFmtId="0" fontId="16" fillId="3" borderId="5" xfId="0" applyFont="1" applyFill="1" applyBorder="1" applyAlignment="1">
      <alignment wrapText="1"/>
    </xf>
    <xf numFmtId="0" fontId="16" fillId="0" borderId="5" xfId="0" applyFont="1" applyFill="1" applyBorder="1" applyAlignment="1" applyProtection="1">
      <alignment horizontal="center" vertical="center" wrapText="1"/>
      <protection hidden="1"/>
    </xf>
    <xf numFmtId="0" fontId="14" fillId="0" borderId="15" xfId="0" applyFont="1" applyBorder="1" applyAlignment="1">
      <alignment horizontal="center" wrapText="1"/>
    </xf>
    <xf numFmtId="0" fontId="15" fillId="0" borderId="15" xfId="0" applyFont="1" applyBorder="1" applyAlignment="1">
      <alignment wrapText="1"/>
    </xf>
    <xf numFmtId="0" fontId="14" fillId="0" borderId="15" xfId="0" applyFont="1" applyBorder="1" applyAlignment="1">
      <alignment wrapText="1"/>
    </xf>
    <xf numFmtId="0" fontId="14" fillId="3" borderId="15" xfId="0" applyFont="1" applyFill="1" applyBorder="1" applyAlignment="1">
      <alignment wrapText="1"/>
    </xf>
    <xf numFmtId="0" fontId="14" fillId="3" borderId="15" xfId="0" applyFont="1" applyFill="1" applyBorder="1" applyAlignment="1" applyProtection="1">
      <alignment horizontal="center" wrapText="1"/>
      <protection hidden="1"/>
    </xf>
    <xf numFmtId="0" fontId="16" fillId="6" borderId="16" xfId="0" applyFont="1" applyFill="1" applyBorder="1" applyAlignment="1">
      <alignment horizontal="center" wrapText="1"/>
    </xf>
    <xf numFmtId="0" fontId="4" fillId="6" borderId="1" xfId="0" applyFont="1" applyFill="1" applyBorder="1" applyAlignment="1">
      <alignment wrapText="1"/>
    </xf>
    <xf numFmtId="0" fontId="16" fillId="6" borderId="1" xfId="0" applyFont="1" applyFill="1" applyBorder="1" applyAlignment="1">
      <alignment horizontal="center" wrapText="1"/>
    </xf>
    <xf numFmtId="0" fontId="16" fillId="6" borderId="1" xfId="0" applyFont="1" applyFill="1" applyBorder="1" applyAlignment="1">
      <alignment wrapText="1"/>
    </xf>
    <xf numFmtId="0" fontId="16" fillId="6" borderId="1" xfId="0" applyFont="1" applyFill="1" applyBorder="1" applyAlignment="1" applyProtection="1">
      <alignment horizontal="center" vertical="center" wrapText="1"/>
      <protection hidden="1"/>
    </xf>
    <xf numFmtId="0" fontId="16" fillId="6" borderId="1" xfId="0" applyFont="1" applyFill="1" applyBorder="1" applyAlignment="1" applyProtection="1">
      <alignment wrapText="1"/>
      <protection hidden="1"/>
    </xf>
    <xf numFmtId="0" fontId="16" fillId="0" borderId="2" xfId="0" applyFont="1" applyBorder="1" applyAlignment="1">
      <alignment horizontal="center" wrapText="1"/>
    </xf>
    <xf numFmtId="0" fontId="16" fillId="3" borderId="2" xfId="0" applyFont="1" applyFill="1" applyBorder="1" applyAlignment="1">
      <alignment wrapText="1"/>
    </xf>
    <xf numFmtId="0" fontId="16" fillId="3" borderId="2" xfId="0" applyFont="1" applyFill="1" applyBorder="1" applyAlignment="1" applyProtection="1">
      <alignment horizontal="center" wrapText="1"/>
      <protection hidden="1"/>
    </xf>
    <xf numFmtId="0" fontId="16" fillId="0" borderId="2" xfId="0" applyFont="1" applyFill="1" applyBorder="1" applyAlignment="1" applyProtection="1">
      <alignment horizontal="center" vertical="center" wrapText="1"/>
      <protection hidden="1"/>
    </xf>
    <xf numFmtId="0" fontId="0" fillId="0" borderId="17" xfId="0" applyFill="1" applyBorder="1" applyProtection="1">
      <protection hidden="1"/>
    </xf>
    <xf numFmtId="0" fontId="1" fillId="6" borderId="7" xfId="0" applyFont="1" applyFill="1" applyBorder="1" applyAlignment="1" applyProtection="1">
      <alignment vertical="center" wrapText="1"/>
      <protection hidden="1"/>
    </xf>
    <xf numFmtId="0" fontId="1" fillId="6" borderId="7" xfId="0" applyFont="1" applyFill="1" applyBorder="1" applyAlignment="1" applyProtection="1">
      <alignment horizontal="center" vertical="center" wrapText="1"/>
      <protection hidden="1"/>
    </xf>
    <xf numFmtId="3" fontId="1" fillId="6" borderId="7" xfId="0" applyNumberFormat="1" applyFont="1" applyFill="1" applyBorder="1" applyAlignment="1" applyProtection="1">
      <alignment horizontal="center" vertical="center" wrapText="1"/>
      <protection hidden="1"/>
    </xf>
    <xf numFmtId="3" fontId="1" fillId="6" borderId="8" xfId="0" applyNumberFormat="1" applyFont="1" applyFill="1" applyBorder="1" applyAlignment="1" applyProtection="1">
      <alignment horizontal="center" vertical="center" wrapText="1"/>
      <protection hidden="1"/>
    </xf>
    <xf numFmtId="0" fontId="14" fillId="0" borderId="13" xfId="0" applyFont="1" applyBorder="1" applyAlignment="1">
      <alignment horizontal="center" wrapText="1"/>
    </xf>
    <xf numFmtId="0" fontId="16" fillId="0" borderId="19" xfId="0" applyFont="1" applyBorder="1" applyAlignment="1">
      <alignment horizontal="center" wrapText="1"/>
    </xf>
    <xf numFmtId="0" fontId="14" fillId="0" borderId="18" xfId="0" applyFont="1" applyBorder="1" applyAlignment="1">
      <alignment horizontal="center" wrapText="1"/>
    </xf>
    <xf numFmtId="0" fontId="16" fillId="0" borderId="20" xfId="0" applyFont="1" applyBorder="1" applyAlignment="1">
      <alignment horizontal="center" wrapText="1"/>
    </xf>
    <xf numFmtId="0" fontId="16" fillId="6" borderId="13" xfId="0" applyFont="1" applyFill="1" applyBorder="1" applyAlignment="1">
      <alignment horizontal="center" wrapText="1"/>
    </xf>
    <xf numFmtId="0" fontId="16" fillId="6" borderId="14" xfId="0" applyFont="1" applyFill="1" applyBorder="1" applyAlignment="1" applyProtection="1">
      <alignment wrapText="1"/>
      <protection hidden="1"/>
    </xf>
    <xf numFmtId="0" fontId="16" fillId="0" borderId="2" xfId="0" applyFont="1" applyFill="1" applyBorder="1" applyAlignment="1">
      <alignment wrapText="1"/>
    </xf>
    <xf numFmtId="0" fontId="16" fillId="0" borderId="5" xfId="0" applyFont="1" applyFill="1" applyBorder="1" applyAlignment="1">
      <alignment wrapText="1"/>
    </xf>
    <xf numFmtId="0" fontId="15" fillId="0" borderId="2" xfId="0" applyFont="1" applyBorder="1" applyAlignment="1">
      <alignment wrapText="1"/>
    </xf>
    <xf numFmtId="0" fontId="7" fillId="6" borderId="7" xfId="0" applyFont="1" applyFill="1" applyBorder="1" applyAlignment="1">
      <alignment horizontal="center" vertical="top" wrapText="1"/>
    </xf>
    <xf numFmtId="0" fontId="0" fillId="0" borderId="5" xfId="0" applyFill="1" applyBorder="1" applyAlignment="1" applyProtection="1">
      <alignment horizontal="center" vertical="center" wrapText="1"/>
      <protection locked="0" hidden="1"/>
    </xf>
    <xf numFmtId="0" fontId="0" fillId="3" borderId="4"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3" fontId="0" fillId="4" borderId="4" xfId="0" applyNumberFormat="1" applyFill="1" applyBorder="1" applyAlignment="1" applyProtection="1">
      <alignment horizontal="center" vertical="center" wrapText="1"/>
      <protection locked="0" hidden="1"/>
    </xf>
    <xf numFmtId="3" fontId="0" fillId="4" borderId="15" xfId="0" applyNumberFormat="1" applyFill="1" applyBorder="1" applyAlignment="1" applyProtection="1">
      <alignment horizontal="center" wrapText="1"/>
      <protection locked="0" hidden="1"/>
    </xf>
    <xf numFmtId="3" fontId="0" fillId="4" borderId="5" xfId="0" applyNumberFormat="1" applyFill="1" applyBorder="1" applyAlignment="1" applyProtection="1">
      <alignment horizontal="center" vertical="center" wrapText="1"/>
      <protection locked="0" hidden="1"/>
    </xf>
    <xf numFmtId="3" fontId="0" fillId="4" borderId="4" xfId="0" applyNumberFormat="1" applyFill="1" applyBorder="1" applyAlignment="1" applyProtection="1">
      <alignment horizontal="center" vertical="center" wrapText="1"/>
      <protection hidden="1"/>
    </xf>
    <xf numFmtId="3" fontId="0" fillId="4" borderId="4" xfId="0" applyNumberFormat="1" applyFill="1" applyBorder="1" applyAlignment="1" applyProtection="1">
      <alignment horizontal="center" vertical="center" wrapText="1"/>
      <protection locked="0"/>
    </xf>
    <xf numFmtId="0" fontId="0" fillId="0" borderId="0" xfId="0" applyFill="1" applyBorder="1" applyAlignment="1" applyProtection="1">
      <alignment horizontal="center" vertical="top" wrapText="1"/>
      <protection hidden="1"/>
    </xf>
    <xf numFmtId="0" fontId="7" fillId="0" borderId="0" xfId="0" applyFont="1" applyFill="1" applyBorder="1" applyAlignment="1" applyProtection="1">
      <alignment horizontal="center" vertical="top" wrapText="1"/>
      <protection hidden="1"/>
    </xf>
    <xf numFmtId="0" fontId="1" fillId="6" borderId="6" xfId="0" quotePrefix="1" applyFont="1" applyFill="1" applyBorder="1" applyAlignment="1" applyProtection="1">
      <alignment horizontal="center" vertical="center" wrapText="1"/>
      <protection hidden="1"/>
    </xf>
    <xf numFmtId="0" fontId="0" fillId="0" borderId="13" xfId="0" applyFill="1" applyBorder="1" applyAlignment="1" applyProtection="1">
      <alignment horizontal="center" vertical="center" wrapText="1"/>
      <protection hidden="1"/>
    </xf>
    <xf numFmtId="0" fontId="0" fillId="0" borderId="19" xfId="0" applyFill="1" applyBorder="1" applyAlignment="1" applyProtection="1">
      <alignment horizontal="center" vertical="center" wrapText="1"/>
      <protection hidden="1"/>
    </xf>
    <xf numFmtId="0" fontId="1" fillId="6" borderId="16" xfId="0" quotePrefix="1" applyFont="1" applyFill="1" applyBorder="1" applyAlignment="1" applyProtection="1">
      <alignment horizontal="center" vertical="center" wrapText="1"/>
      <protection hidden="1"/>
    </xf>
    <xf numFmtId="3" fontId="1" fillId="0" borderId="15" xfId="0" applyNumberFormat="1" applyFont="1" applyFill="1" applyBorder="1" applyAlignment="1">
      <alignment horizontal="center" vertical="center"/>
    </xf>
    <xf numFmtId="0" fontId="0" fillId="3" borderId="5" xfId="0" applyFill="1" applyBorder="1" applyAlignment="1" applyProtection="1">
      <alignment horizontal="center" vertical="center" wrapText="1"/>
      <protection locked="0" hidden="1"/>
    </xf>
    <xf numFmtId="0" fontId="7" fillId="0" borderId="4" xfId="0" applyFont="1" applyBorder="1" applyAlignment="1">
      <alignment vertical="center" wrapText="1"/>
    </xf>
    <xf numFmtId="0" fontId="7" fillId="0" borderId="4" xfId="0" applyFont="1" applyBorder="1" applyAlignment="1">
      <alignment vertical="top" wrapText="1"/>
    </xf>
    <xf numFmtId="3" fontId="16" fillId="6" borderId="1" xfId="0" applyNumberFormat="1" applyFont="1" applyFill="1" applyBorder="1" applyAlignment="1">
      <alignment wrapText="1"/>
    </xf>
    <xf numFmtId="3" fontId="16" fillId="6" borderId="1" xfId="0" applyNumberFormat="1" applyFont="1" applyFill="1" applyBorder="1" applyAlignment="1" applyProtection="1">
      <alignment horizontal="center" vertical="center" wrapText="1"/>
      <protection hidden="1"/>
    </xf>
    <xf numFmtId="3" fontId="16" fillId="6" borderId="1" xfId="0" applyNumberFormat="1" applyFont="1" applyFill="1" applyBorder="1" applyAlignment="1" applyProtection="1">
      <alignment wrapText="1"/>
      <protection hidden="1"/>
    </xf>
    <xf numFmtId="3" fontId="16" fillId="6" borderId="12" xfId="0" applyNumberFormat="1" applyFont="1" applyFill="1" applyBorder="1" applyAlignment="1" applyProtection="1">
      <alignment wrapText="1"/>
      <protection hidden="1"/>
    </xf>
    <xf numFmtId="3" fontId="0" fillId="4" borderId="4" xfId="0" applyNumberFormat="1" applyFill="1" applyBorder="1" applyAlignment="1" applyProtection="1">
      <alignment horizontal="center" wrapText="1"/>
      <protection locked="0" hidden="1"/>
    </xf>
    <xf numFmtId="0" fontId="16" fillId="7" borderId="13" xfId="0" applyFont="1" applyFill="1" applyBorder="1" applyAlignment="1">
      <alignment horizontal="center" wrapText="1"/>
    </xf>
    <xf numFmtId="0" fontId="16" fillId="7" borderId="4" xfId="0" applyFont="1" applyFill="1" applyBorder="1" applyAlignment="1">
      <alignment horizontal="center" wrapText="1"/>
    </xf>
    <xf numFmtId="0" fontId="16" fillId="7" borderId="4" xfId="0" applyFont="1" applyFill="1" applyBorder="1" applyAlignment="1">
      <alignment wrapText="1"/>
    </xf>
    <xf numFmtId="3" fontId="0" fillId="7" borderId="4" xfId="0" applyNumberFormat="1" applyFill="1" applyBorder="1" applyAlignment="1" applyProtection="1">
      <alignment horizontal="center" vertical="center" wrapText="1"/>
      <protection locked="0" hidden="1"/>
    </xf>
    <xf numFmtId="3" fontId="0" fillId="7" borderId="15" xfId="0" applyNumberFormat="1" applyFill="1" applyBorder="1" applyAlignment="1" applyProtection="1">
      <alignment horizontal="center" wrapText="1"/>
      <protection locked="0" hidden="1"/>
    </xf>
    <xf numFmtId="3" fontId="0" fillId="7" borderId="5" xfId="0" applyNumberFormat="1" applyFill="1" applyBorder="1" applyAlignment="1" applyProtection="1">
      <alignment horizontal="center" vertical="center" wrapText="1"/>
      <protection locked="0" hidden="1"/>
    </xf>
    <xf numFmtId="3" fontId="14" fillId="7" borderId="4" xfId="0" applyNumberFormat="1" applyFont="1" applyFill="1" applyBorder="1" applyAlignment="1" applyProtection="1">
      <alignment horizontal="center" vertical="center" wrapText="1"/>
      <protection hidden="1"/>
    </xf>
    <xf numFmtId="3" fontId="0" fillId="7" borderId="4" xfId="0" applyNumberFormat="1" applyFill="1" applyBorder="1" applyAlignment="1" applyProtection="1">
      <alignment horizontal="center" vertical="center" wrapText="1"/>
      <protection hidden="1"/>
    </xf>
    <xf numFmtId="0" fontId="1" fillId="7" borderId="4" xfId="0" applyFont="1" applyFill="1" applyBorder="1" applyAlignment="1">
      <alignment wrapText="1"/>
    </xf>
    <xf numFmtId="0" fontId="16" fillId="7" borderId="4" xfId="0" applyFont="1" applyFill="1" applyBorder="1" applyAlignment="1" applyProtection="1">
      <alignment horizontal="center" vertical="center" wrapText="1"/>
      <protection locked="0" hidden="1"/>
    </xf>
    <xf numFmtId="0" fontId="14" fillId="7" borderId="13" xfId="0" applyFont="1" applyFill="1" applyBorder="1" applyAlignment="1">
      <alignment horizontal="center" wrapText="1"/>
    </xf>
    <xf numFmtId="0" fontId="7" fillId="7" borderId="4" xfId="0" applyFont="1" applyFill="1" applyBorder="1" applyAlignment="1">
      <alignment horizontal="center" vertical="top" wrapText="1"/>
    </xf>
    <xf numFmtId="0" fontId="14" fillId="7" borderId="4" xfId="0" applyFont="1" applyFill="1" applyBorder="1" applyAlignment="1">
      <alignment wrapText="1"/>
    </xf>
    <xf numFmtId="0" fontId="14" fillId="7" borderId="4" xfId="0" applyFont="1" applyFill="1" applyBorder="1" applyAlignment="1" applyProtection="1">
      <alignment horizontal="center" vertical="center" wrapText="1"/>
      <protection locked="0" hidden="1"/>
    </xf>
    <xf numFmtId="0" fontId="0" fillId="7" borderId="18" xfId="0" applyFill="1" applyBorder="1" applyAlignment="1">
      <alignment horizontal="center" wrapText="1"/>
    </xf>
    <xf numFmtId="0" fontId="1" fillId="7" borderId="15" xfId="0" applyFont="1" applyFill="1" applyBorder="1" applyAlignment="1">
      <alignment wrapText="1"/>
    </xf>
    <xf numFmtId="0" fontId="8" fillId="7" borderId="15" xfId="0" applyFont="1" applyFill="1" applyBorder="1" applyAlignment="1">
      <alignment wrapText="1"/>
    </xf>
    <xf numFmtId="0" fontId="14" fillId="7" borderId="4" xfId="0" applyFont="1" applyFill="1" applyBorder="1" applyAlignment="1" applyProtection="1">
      <alignment horizontal="center" wrapText="1"/>
      <protection locked="0" hidden="1"/>
    </xf>
    <xf numFmtId="0" fontId="2" fillId="0" borderId="15" xfId="0" quotePrefix="1" applyFont="1" applyFill="1" applyBorder="1" applyAlignment="1" applyProtection="1">
      <alignment horizontal="center" vertical="center"/>
    </xf>
    <xf numFmtId="0" fontId="1" fillId="0" borderId="0" xfId="0" applyFont="1" applyAlignment="1">
      <alignment wrapText="1"/>
    </xf>
    <xf numFmtId="0" fontId="0" fillId="0" borderId="6" xfId="0" applyFill="1" applyBorder="1" applyAlignment="1" applyProtection="1">
      <alignment horizontal="center" vertical="center"/>
      <protection hidden="1"/>
    </xf>
    <xf numFmtId="0" fontId="1" fillId="0" borderId="13" xfId="0" applyFont="1" applyFill="1" applyBorder="1" applyAlignment="1" applyProtection="1">
      <alignment horizontal="center" vertical="center" wrapText="1"/>
      <protection hidden="1"/>
    </xf>
    <xf numFmtId="0" fontId="0" fillId="0" borderId="13" xfId="0" applyFill="1" applyBorder="1" applyAlignment="1" applyProtection="1">
      <alignment horizontal="center" vertical="center"/>
      <protection hidden="1"/>
    </xf>
    <xf numFmtId="0" fontId="0" fillId="0" borderId="9" xfId="0" applyFill="1" applyBorder="1" applyAlignment="1" applyProtection="1">
      <alignment horizontal="center" vertical="center"/>
      <protection hidden="1"/>
    </xf>
    <xf numFmtId="0" fontId="9" fillId="0" borderId="4"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left" vertical="center" wrapText="1"/>
      <protection hidden="1"/>
    </xf>
    <xf numFmtId="0" fontId="7" fillId="0" borderId="13" xfId="0" applyFont="1" applyBorder="1" applyAlignment="1">
      <alignment horizontal="center" wrapText="1"/>
    </xf>
    <xf numFmtId="0" fontId="19" fillId="0" borderId="4" xfId="0" applyFont="1" applyBorder="1" applyAlignment="1">
      <alignment horizontal="justify" vertical="center"/>
    </xf>
    <xf numFmtId="0" fontId="21" fillId="0" borderId="4" xfId="0" applyFont="1" applyBorder="1" applyAlignment="1">
      <alignment horizontal="justify" vertical="center"/>
    </xf>
    <xf numFmtId="0" fontId="7" fillId="0" borderId="15" xfId="0" applyFont="1" applyBorder="1" applyAlignment="1">
      <alignment horizontal="center" wrapText="1"/>
    </xf>
    <xf numFmtId="0" fontId="1" fillId="0" borderId="5" xfId="0" applyFont="1" applyBorder="1" applyAlignment="1">
      <alignment horizontal="center" wrapText="1"/>
    </xf>
    <xf numFmtId="0" fontId="1" fillId="6" borderId="4" xfId="0" applyFont="1" applyFill="1" applyBorder="1" applyAlignment="1">
      <alignment horizontal="center" wrapText="1"/>
    </xf>
    <xf numFmtId="0" fontId="1" fillId="0" borderId="0" xfId="0" applyFont="1" applyFill="1" applyAlignment="1" applyProtection="1">
      <alignment horizontal="center" vertical="center" wrapText="1"/>
      <protection hidden="1"/>
    </xf>
    <xf numFmtId="0" fontId="11" fillId="6" borderId="4" xfId="0" applyFont="1" applyFill="1" applyBorder="1" applyAlignment="1" applyProtection="1">
      <alignment horizontal="center" vertical="center"/>
      <protection hidden="1"/>
    </xf>
    <xf numFmtId="0" fontId="12" fillId="4" borderId="4" xfId="0" applyFont="1" applyFill="1" applyBorder="1" applyAlignment="1" applyProtection="1">
      <alignment horizontal="center" vertical="center"/>
      <protection hidden="1"/>
    </xf>
    <xf numFmtId="0" fontId="12" fillId="4" borderId="14"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protection hidden="1"/>
    </xf>
    <xf numFmtId="0" fontId="18" fillId="0" borderId="0" xfId="0" applyFont="1" applyFill="1" applyBorder="1" applyAlignment="1">
      <alignment horizontal="center"/>
    </xf>
    <xf numFmtId="0" fontId="6" fillId="5" borderId="16"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3" fontId="1" fillId="6" borderId="1" xfId="0" applyNumberFormat="1"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tephan.kameni/Bureau/Affaires%20St&#233;phane/EN%20COURS/AO%20076%20Bekoko-n'samba%20T-Line/specs%20et%20TDR/exigences%20du%20MO/Bordereau%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Explicative"/>
      <sheetName val="Detail"/>
      <sheetName val="RECAP"/>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zoomScale="80" zoomScaleNormal="80" workbookViewId="0">
      <selection activeCell="B15" sqref="B15"/>
    </sheetView>
  </sheetViews>
  <sheetFormatPr baseColWidth="10" defaultRowHeight="13.2" x14ac:dyDescent="0.25"/>
  <cols>
    <col min="1" max="1" width="8.5546875" style="29" customWidth="1"/>
    <col min="2" max="2" width="86.88671875" style="31" customWidth="1"/>
  </cols>
  <sheetData>
    <row r="1" spans="1:2" ht="29.25" customHeight="1" x14ac:dyDescent="0.25">
      <c r="B1" s="30" t="s">
        <v>56</v>
      </c>
    </row>
    <row r="2" spans="1:2" ht="69.900000000000006" customHeight="1" x14ac:dyDescent="0.25"/>
    <row r="3" spans="1:2" ht="69.900000000000006" customHeight="1" x14ac:dyDescent="0.25">
      <c r="A3" s="32">
        <v>1</v>
      </c>
      <c r="B3" s="33" t="s">
        <v>57</v>
      </c>
    </row>
    <row r="4" spans="1:2" ht="69.900000000000006" customHeight="1" x14ac:dyDescent="0.25">
      <c r="A4" s="32">
        <v>2</v>
      </c>
      <c r="B4" s="33" t="s">
        <v>58</v>
      </c>
    </row>
    <row r="5" spans="1:2" ht="69.900000000000006" customHeight="1" x14ac:dyDescent="0.25">
      <c r="A5" s="32">
        <v>3</v>
      </c>
      <c r="B5" s="33" t="s">
        <v>59</v>
      </c>
    </row>
    <row r="6" spans="1:2" ht="90.75" customHeight="1" x14ac:dyDescent="0.25">
      <c r="A6" s="32" t="s">
        <v>14</v>
      </c>
      <c r="B6" s="33" t="s">
        <v>60</v>
      </c>
    </row>
    <row r="7" spans="1:2" ht="69.900000000000006" customHeight="1" x14ac:dyDescent="0.25">
      <c r="A7" s="32" t="s">
        <v>15</v>
      </c>
      <c r="B7" s="33" t="s">
        <v>61</v>
      </c>
    </row>
    <row r="8" spans="1:2" ht="69.900000000000006" customHeight="1" x14ac:dyDescent="0.25">
      <c r="A8" s="32" t="s">
        <v>37</v>
      </c>
      <c r="B8" s="33" t="s">
        <v>62</v>
      </c>
    </row>
    <row r="9" spans="1:2" ht="69.900000000000006" customHeight="1" x14ac:dyDescent="0.25">
      <c r="A9" s="32" t="s">
        <v>38</v>
      </c>
      <c r="B9" s="33" t="s">
        <v>63</v>
      </c>
    </row>
    <row r="10" spans="1:2" ht="69.900000000000006" customHeight="1" x14ac:dyDescent="0.25">
      <c r="A10" s="32">
        <v>4</v>
      </c>
      <c r="B10" s="33" t="s">
        <v>64</v>
      </c>
    </row>
    <row r="11" spans="1:2" ht="69.900000000000006" customHeight="1" x14ac:dyDescent="0.25">
      <c r="A11" s="32">
        <v>5</v>
      </c>
      <c r="B11" s="33" t="s">
        <v>65</v>
      </c>
    </row>
    <row r="12" spans="1:2" ht="69.900000000000006" customHeight="1" x14ac:dyDescent="0.25">
      <c r="A12" s="32">
        <v>6</v>
      </c>
      <c r="B12" s="33" t="s">
        <v>66</v>
      </c>
    </row>
    <row r="13" spans="1:2" ht="69.900000000000006" customHeight="1" x14ac:dyDescent="0.25">
      <c r="A13" s="32">
        <v>7</v>
      </c>
      <c r="B13" s="33" t="s">
        <v>67</v>
      </c>
    </row>
    <row r="14" spans="1:2" ht="69.900000000000006" customHeight="1" x14ac:dyDescent="0.25">
      <c r="A14" s="32">
        <v>8</v>
      </c>
      <c r="B14" s="33" t="s">
        <v>68</v>
      </c>
    </row>
    <row r="15" spans="1:2" s="36" customFormat="1" ht="69.900000000000006" customHeight="1" x14ac:dyDescent="0.25">
      <c r="A15" s="34">
        <v>9</v>
      </c>
      <c r="B15" s="35" t="s">
        <v>69</v>
      </c>
    </row>
    <row r="16" spans="1:2" s="36" customFormat="1" ht="69.900000000000006" customHeight="1" x14ac:dyDescent="0.25">
      <c r="A16" s="37">
        <v>12</v>
      </c>
      <c r="B16" s="38" t="s">
        <v>70</v>
      </c>
    </row>
    <row r="17" spans="1:2" s="36" customFormat="1" ht="69.900000000000006" customHeight="1" x14ac:dyDescent="0.25">
      <c r="A17" s="39"/>
      <c r="B17" s="35"/>
    </row>
  </sheetData>
  <phoneticPr fontId="3"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6"/>
  <sheetViews>
    <sheetView zoomScaleNormal="100" workbookViewId="0">
      <selection activeCell="F46" sqref="F46:N46"/>
    </sheetView>
  </sheetViews>
  <sheetFormatPr baseColWidth="10" defaultColWidth="11.44140625" defaultRowHeight="13.2" outlineLevelRow="1" x14ac:dyDescent="0.25"/>
  <cols>
    <col min="1" max="1" width="8" style="156" bestFit="1" customWidth="1"/>
    <col min="2" max="2" width="55.109375" style="13" customWidth="1"/>
    <col min="3" max="3" width="9" style="11" customWidth="1"/>
    <col min="4" max="4" width="7.6640625" style="11" bestFit="1" customWidth="1"/>
    <col min="5" max="5" width="12.5546875" style="11" bestFit="1" customWidth="1"/>
    <col min="6" max="6" width="13.6640625" style="12" customWidth="1"/>
    <col min="7" max="7" width="12.5546875" style="12" customWidth="1"/>
    <col min="8" max="8" width="15.5546875" style="12" bestFit="1" customWidth="1"/>
    <col min="9" max="9" width="11.109375" style="11" customWidth="1"/>
    <col min="10" max="10" width="14.109375" style="11" customWidth="1"/>
    <col min="11" max="11" width="14.5546875" style="11" customWidth="1"/>
    <col min="12" max="13" width="11.44140625" style="13"/>
    <col min="14" max="14" width="16.6640625" style="13" customWidth="1"/>
    <col min="15" max="16" width="11.44140625" style="14"/>
    <col min="17" max="18" width="11.44140625" style="13"/>
    <col min="19" max="16384" width="11.44140625" style="14"/>
  </cols>
  <sheetData>
    <row r="1" spans="1:16" ht="45" customHeight="1" x14ac:dyDescent="0.25">
      <c r="B1" s="190" t="s">
        <v>133</v>
      </c>
      <c r="C1" s="17"/>
      <c r="D1" s="17"/>
      <c r="E1" s="17"/>
      <c r="F1" s="16"/>
      <c r="G1" s="16" t="s">
        <v>41</v>
      </c>
      <c r="H1" s="16"/>
      <c r="I1" s="16"/>
      <c r="J1" s="16"/>
      <c r="K1" s="16"/>
      <c r="L1" s="204" t="s">
        <v>42</v>
      </c>
      <c r="M1" s="204"/>
      <c r="N1" s="204"/>
      <c r="O1" s="18"/>
      <c r="P1" s="13"/>
    </row>
    <row r="2" spans="1:16" ht="26.4" x14ac:dyDescent="0.25">
      <c r="A2" s="157" t="s">
        <v>43</v>
      </c>
      <c r="B2" s="19"/>
      <c r="L2" s="20" t="s">
        <v>44</v>
      </c>
      <c r="M2" s="21" t="s">
        <v>45</v>
      </c>
      <c r="N2" s="21" t="s">
        <v>46</v>
      </c>
      <c r="O2" s="13"/>
      <c r="P2" s="13"/>
    </row>
    <row r="3" spans="1:16" ht="27.6" x14ac:dyDescent="0.25">
      <c r="D3" s="208" t="s">
        <v>90</v>
      </c>
      <c r="E3" s="208"/>
      <c r="F3" s="208"/>
      <c r="G3" s="208"/>
      <c r="H3" s="208"/>
      <c r="I3" s="208"/>
      <c r="L3" s="22">
        <v>0</v>
      </c>
      <c r="M3" s="23">
        <v>1</v>
      </c>
      <c r="N3" s="23">
        <v>2</v>
      </c>
    </row>
    <row r="4" spans="1:16" ht="12.75" customHeight="1" x14ac:dyDescent="0.25">
      <c r="A4" s="12"/>
      <c r="B4" s="24" t="s">
        <v>47</v>
      </c>
      <c r="I4" s="25"/>
      <c r="J4" s="26"/>
    </row>
    <row r="5" spans="1:16" x14ac:dyDescent="0.25">
      <c r="J5" s="4" t="s">
        <v>40</v>
      </c>
    </row>
    <row r="6" spans="1:16" x14ac:dyDescent="0.25">
      <c r="J6" s="4" t="s">
        <v>26</v>
      </c>
    </row>
    <row r="7" spans="1:16" x14ac:dyDescent="0.25">
      <c r="J7" s="4" t="s">
        <v>74</v>
      </c>
    </row>
    <row r="8" spans="1:16" ht="18" customHeight="1" thickBot="1" x14ac:dyDescent="0.3">
      <c r="J8" s="4"/>
    </row>
    <row r="9" spans="1:16" ht="26.25" customHeight="1" thickTop="1" x14ac:dyDescent="0.25">
      <c r="C9" s="191"/>
      <c r="D9" s="108"/>
      <c r="E9" s="108" t="s">
        <v>30</v>
      </c>
      <c r="F9" s="108" t="s">
        <v>30</v>
      </c>
      <c r="G9" s="108" t="s">
        <v>30</v>
      </c>
      <c r="H9" s="108"/>
      <c r="I9" s="108" t="s">
        <v>30</v>
      </c>
      <c r="J9" s="108" t="s">
        <v>30</v>
      </c>
      <c r="K9" s="108" t="s">
        <v>30</v>
      </c>
      <c r="L9" s="108" t="s">
        <v>30</v>
      </c>
      <c r="M9" s="108" t="s">
        <v>30</v>
      </c>
      <c r="N9" s="109" t="s">
        <v>30</v>
      </c>
    </row>
    <row r="10" spans="1:16" ht="44.25" customHeight="1" x14ac:dyDescent="0.25">
      <c r="C10" s="192" t="s">
        <v>0</v>
      </c>
      <c r="D10" s="49" t="s">
        <v>2</v>
      </c>
      <c r="E10" s="49" t="s">
        <v>75</v>
      </c>
      <c r="F10" s="49" t="s">
        <v>48</v>
      </c>
      <c r="G10" s="49" t="s">
        <v>49</v>
      </c>
      <c r="H10" s="49" t="s">
        <v>97</v>
      </c>
      <c r="I10" s="205" t="s">
        <v>50</v>
      </c>
      <c r="J10" s="205"/>
      <c r="K10" s="205"/>
      <c r="L10" s="206" t="s">
        <v>51</v>
      </c>
      <c r="M10" s="206"/>
      <c r="N10" s="207"/>
    </row>
    <row r="11" spans="1:16" x14ac:dyDescent="0.25">
      <c r="C11" s="193"/>
      <c r="D11" s="27"/>
      <c r="E11" s="27"/>
      <c r="F11" s="50"/>
      <c r="G11" s="51"/>
      <c r="H11" s="51"/>
      <c r="I11" s="52" t="s">
        <v>52</v>
      </c>
      <c r="J11" s="53" t="s">
        <v>53</v>
      </c>
      <c r="K11" s="53" t="s">
        <v>54</v>
      </c>
      <c r="L11" s="54" t="s">
        <v>52</v>
      </c>
      <c r="M11" s="54" t="s">
        <v>55</v>
      </c>
      <c r="N11" s="110" t="s">
        <v>54</v>
      </c>
    </row>
    <row r="12" spans="1:16" ht="13.8" thickBot="1" x14ac:dyDescent="0.3">
      <c r="C12" s="194"/>
      <c r="D12" s="55"/>
      <c r="E12" s="55"/>
      <c r="F12" s="56"/>
      <c r="G12" s="56"/>
      <c r="H12" s="56"/>
      <c r="I12" s="57"/>
      <c r="J12" s="58">
        <f>IF(O1=0,0,IF(O1=1,0.075,0.15))</f>
        <v>0</v>
      </c>
      <c r="K12" s="55"/>
      <c r="L12" s="59"/>
      <c r="M12" s="60">
        <v>0.1925</v>
      </c>
      <c r="N12" s="133"/>
    </row>
    <row r="13" spans="1:16" ht="32.1" customHeight="1" thickTop="1" x14ac:dyDescent="0.25">
      <c r="A13" s="158">
        <v>1</v>
      </c>
      <c r="B13" s="134" t="s">
        <v>88</v>
      </c>
      <c r="C13" s="147" t="s">
        <v>73</v>
      </c>
      <c r="D13" s="135">
        <v>1</v>
      </c>
      <c r="E13" s="135">
        <f>SUM(E14:E16)</f>
        <v>0</v>
      </c>
      <c r="F13" s="135">
        <f t="shared" ref="F13:J13" si="0">SUM(F14:F16)</f>
        <v>0</v>
      </c>
      <c r="G13" s="135">
        <f t="shared" si="0"/>
        <v>0</v>
      </c>
      <c r="H13" s="135">
        <f t="shared" si="0"/>
        <v>0</v>
      </c>
      <c r="I13" s="135">
        <f t="shared" si="0"/>
        <v>0</v>
      </c>
      <c r="J13" s="135">
        <f t="shared" si="0"/>
        <v>0</v>
      </c>
      <c r="K13" s="135">
        <f>J13+I13</f>
        <v>0</v>
      </c>
      <c r="L13" s="136">
        <f t="shared" ref="L13:N13" si="1">SUM(L14:L16)</f>
        <v>0</v>
      </c>
      <c r="M13" s="136">
        <f t="shared" si="1"/>
        <v>0</v>
      </c>
      <c r="N13" s="137">
        <f t="shared" si="1"/>
        <v>0</v>
      </c>
    </row>
    <row r="14" spans="1:16" ht="32.1" customHeight="1" outlineLevel="1" x14ac:dyDescent="0.25">
      <c r="A14" s="159" t="s">
        <v>33</v>
      </c>
      <c r="B14" s="65" t="s">
        <v>34</v>
      </c>
      <c r="C14" s="195" t="s">
        <v>73</v>
      </c>
      <c r="D14" s="66">
        <v>1</v>
      </c>
      <c r="E14" s="149"/>
      <c r="F14" s="155">
        <f>E14*D14</f>
        <v>0</v>
      </c>
      <c r="G14" s="67"/>
      <c r="H14" s="67"/>
      <c r="I14" s="153">
        <f t="shared" ref="I14:I15" si="2">E14*D14</f>
        <v>0</v>
      </c>
      <c r="J14" s="113">
        <f>I14*J12</f>
        <v>0</v>
      </c>
      <c r="K14" s="68">
        <f>J14+I14</f>
        <v>0</v>
      </c>
      <c r="L14" s="151">
        <f>E14*D14</f>
        <v>0</v>
      </c>
      <c r="M14" s="68">
        <f>L14*M12</f>
        <v>0</v>
      </c>
      <c r="N14" s="154">
        <f>M14+L14</f>
        <v>0</v>
      </c>
    </row>
    <row r="15" spans="1:16" ht="32.1" customHeight="1" outlineLevel="1" x14ac:dyDescent="0.25">
      <c r="A15" s="160" t="s">
        <v>82</v>
      </c>
      <c r="B15" s="111" t="s">
        <v>71</v>
      </c>
      <c r="C15" s="195" t="s">
        <v>73</v>
      </c>
      <c r="D15" s="112">
        <v>1</v>
      </c>
      <c r="E15" s="150"/>
      <c r="F15" s="155">
        <f t="shared" ref="F15:F16" si="3">E15*D15</f>
        <v>0</v>
      </c>
      <c r="G15" s="163"/>
      <c r="H15" s="163"/>
      <c r="I15" s="153">
        <f t="shared" si="2"/>
        <v>0</v>
      </c>
      <c r="J15" s="113">
        <f>I15*J12</f>
        <v>0</v>
      </c>
      <c r="K15" s="68">
        <f>J15+I15</f>
        <v>0</v>
      </c>
      <c r="L15" s="151">
        <f t="shared" ref="L15:L16" si="4">E15*D15</f>
        <v>0</v>
      </c>
      <c r="M15" s="113">
        <f>M12*L15</f>
        <v>0</v>
      </c>
      <c r="N15" s="154">
        <f>L15+M15</f>
        <v>0</v>
      </c>
    </row>
    <row r="16" spans="1:16" ht="32.1" customHeight="1" outlineLevel="1" thickBot="1" x14ac:dyDescent="0.3">
      <c r="A16" s="160" t="s">
        <v>35</v>
      </c>
      <c r="B16" s="111" t="s">
        <v>81</v>
      </c>
      <c r="C16" s="196" t="s">
        <v>73</v>
      </c>
      <c r="D16" s="112">
        <v>1</v>
      </c>
      <c r="E16" s="150"/>
      <c r="F16" s="155">
        <f t="shared" si="3"/>
        <v>0</v>
      </c>
      <c r="G16" s="148"/>
      <c r="H16" s="148"/>
      <c r="I16" s="153">
        <f>E16*D16</f>
        <v>0</v>
      </c>
      <c r="J16" s="113">
        <f>I16*J12</f>
        <v>0</v>
      </c>
      <c r="K16" s="68">
        <f>J16+I16</f>
        <v>0</v>
      </c>
      <c r="L16" s="151">
        <f t="shared" si="4"/>
        <v>0</v>
      </c>
      <c r="M16" s="113">
        <f>M12*L16</f>
        <v>0</v>
      </c>
      <c r="N16" s="68">
        <f>M16+L16</f>
        <v>0</v>
      </c>
    </row>
    <row r="17" spans="1:18" ht="32.1" customHeight="1" thickTop="1" thickBot="1" x14ac:dyDescent="0.3">
      <c r="A17" s="161"/>
      <c r="B17" s="114" t="s">
        <v>36</v>
      </c>
      <c r="C17" s="115" t="s">
        <v>32</v>
      </c>
      <c r="D17" s="115">
        <v>1</v>
      </c>
      <c r="E17" s="115"/>
      <c r="F17" s="212">
        <f>F18+F31+F39</f>
        <v>0</v>
      </c>
      <c r="G17" s="212">
        <f>G18+G31+G39</f>
        <v>0</v>
      </c>
      <c r="H17" s="212">
        <f t="shared" ref="H17:N17" si="5">H18+H31+H39</f>
        <v>0</v>
      </c>
      <c r="I17" s="212">
        <f t="shared" si="5"/>
        <v>0</v>
      </c>
      <c r="J17" s="212">
        <f t="shared" si="5"/>
        <v>0</v>
      </c>
      <c r="K17" s="212">
        <f t="shared" si="5"/>
        <v>0</v>
      </c>
      <c r="L17" s="212">
        <f t="shared" si="5"/>
        <v>0</v>
      </c>
      <c r="M17" s="212">
        <f t="shared" si="5"/>
        <v>0</v>
      </c>
      <c r="N17" s="212">
        <f t="shared" si="5"/>
        <v>0</v>
      </c>
    </row>
    <row r="18" spans="1:18" ht="32.1" customHeight="1" outlineLevel="1" thickTop="1" x14ac:dyDescent="0.25">
      <c r="A18" s="185">
        <v>2</v>
      </c>
      <c r="B18" s="186" t="s">
        <v>98</v>
      </c>
      <c r="C18" s="182" t="s">
        <v>1</v>
      </c>
      <c r="D18" s="187">
        <v>1</v>
      </c>
      <c r="E18" s="187"/>
      <c r="F18" s="178">
        <f>SUM(F19:F30)</f>
        <v>0</v>
      </c>
      <c r="G18" s="188">
        <f>SUM(G19:G30)</f>
        <v>0</v>
      </c>
      <c r="H18" s="175">
        <f>SUM(H19:H30)</f>
        <v>0</v>
      </c>
      <c r="I18" s="176">
        <f t="shared" ref="I18:I45" si="6">E18*D18</f>
        <v>0</v>
      </c>
      <c r="J18" s="178">
        <f>I18*J12</f>
        <v>0</v>
      </c>
      <c r="K18" s="178">
        <f t="shared" ref="K18:K56" si="7">J18+I18</f>
        <v>0</v>
      </c>
      <c r="L18" s="174">
        <f t="shared" ref="L18:L45" si="8">E18*D18</f>
        <v>0</v>
      </c>
      <c r="M18" s="178">
        <f>L18*M12</f>
        <v>0</v>
      </c>
      <c r="N18" s="178">
        <f t="shared" ref="N18:N56" si="9">M18+L18</f>
        <v>0</v>
      </c>
    </row>
    <row r="19" spans="1:18" s="41" customFormat="1" ht="32.1" customHeight="1" outlineLevel="1" x14ac:dyDescent="0.25">
      <c r="A19" s="138" t="s">
        <v>3</v>
      </c>
      <c r="B19" s="62" t="s">
        <v>18</v>
      </c>
      <c r="C19" s="63" t="s">
        <v>0</v>
      </c>
      <c r="D19" s="70">
        <v>6</v>
      </c>
      <c r="E19" s="71"/>
      <c r="F19" s="151">
        <f t="shared" ref="F19:F45" si="10">E19*D19</f>
        <v>0</v>
      </c>
      <c r="G19" s="72"/>
      <c r="H19" s="152">
        <f t="shared" ref="H19:H45" si="11">G19+F19</f>
        <v>0</v>
      </c>
      <c r="I19" s="153">
        <f t="shared" si="6"/>
        <v>0</v>
      </c>
      <c r="J19" s="113">
        <f>I19*J12</f>
        <v>0</v>
      </c>
      <c r="K19" s="68">
        <f t="shared" si="7"/>
        <v>0</v>
      </c>
      <c r="L19" s="151">
        <f t="shared" si="8"/>
        <v>0</v>
      </c>
      <c r="M19" s="113">
        <f>L19*M12</f>
        <v>0</v>
      </c>
      <c r="N19" s="154">
        <f t="shared" si="9"/>
        <v>0</v>
      </c>
      <c r="Q19" s="42"/>
      <c r="R19" s="42"/>
    </row>
    <row r="20" spans="1:18" s="41" customFormat="1" ht="32.1" customHeight="1" outlineLevel="1" x14ac:dyDescent="0.25">
      <c r="A20" s="138" t="s">
        <v>4</v>
      </c>
      <c r="B20" s="62" t="s">
        <v>99</v>
      </c>
      <c r="C20" s="63" t="s">
        <v>0</v>
      </c>
      <c r="D20" s="70">
        <v>6</v>
      </c>
      <c r="E20" s="71"/>
      <c r="F20" s="151">
        <f t="shared" si="10"/>
        <v>0</v>
      </c>
      <c r="G20" s="72"/>
      <c r="H20" s="152">
        <f t="shared" si="11"/>
        <v>0</v>
      </c>
      <c r="I20" s="153">
        <f t="shared" si="6"/>
        <v>0</v>
      </c>
      <c r="J20" s="68">
        <f>I20*J12</f>
        <v>0</v>
      </c>
      <c r="K20" s="68">
        <f t="shared" si="7"/>
        <v>0</v>
      </c>
      <c r="L20" s="151">
        <f t="shared" si="8"/>
        <v>0</v>
      </c>
      <c r="M20" s="68">
        <f>L20*M12</f>
        <v>0</v>
      </c>
      <c r="N20" s="154">
        <f t="shared" si="9"/>
        <v>0</v>
      </c>
      <c r="Q20" s="42"/>
      <c r="R20" s="42"/>
    </row>
    <row r="21" spans="1:18" s="41" customFormat="1" ht="61.5" customHeight="1" outlineLevel="1" x14ac:dyDescent="0.25">
      <c r="A21" s="138" t="s">
        <v>5</v>
      </c>
      <c r="B21" s="62" t="s">
        <v>100</v>
      </c>
      <c r="C21" s="63" t="s">
        <v>0</v>
      </c>
      <c r="D21" s="70">
        <v>6</v>
      </c>
      <c r="E21" s="71"/>
      <c r="F21" s="151">
        <f t="shared" si="10"/>
        <v>0</v>
      </c>
      <c r="G21" s="72"/>
      <c r="H21" s="152">
        <f t="shared" si="11"/>
        <v>0</v>
      </c>
      <c r="I21" s="153">
        <f t="shared" si="6"/>
        <v>0</v>
      </c>
      <c r="J21" s="113">
        <f>I21*J12</f>
        <v>0</v>
      </c>
      <c r="K21" s="68">
        <f t="shared" si="7"/>
        <v>0</v>
      </c>
      <c r="L21" s="151">
        <f t="shared" si="8"/>
        <v>0</v>
      </c>
      <c r="M21" s="113">
        <f>L21*M12</f>
        <v>0</v>
      </c>
      <c r="N21" s="154">
        <f t="shared" si="9"/>
        <v>0</v>
      </c>
      <c r="Q21" s="42"/>
      <c r="R21" s="42"/>
    </row>
    <row r="22" spans="1:18" s="41" customFormat="1" ht="46.5" customHeight="1" outlineLevel="1" x14ac:dyDescent="0.25">
      <c r="A22" s="138" t="s">
        <v>6</v>
      </c>
      <c r="B22" s="62" t="s">
        <v>102</v>
      </c>
      <c r="C22" s="63" t="s">
        <v>0</v>
      </c>
      <c r="D22" s="70">
        <v>5</v>
      </c>
      <c r="E22" s="71"/>
      <c r="F22" s="151">
        <f t="shared" si="10"/>
        <v>0</v>
      </c>
      <c r="G22" s="72"/>
      <c r="H22" s="152">
        <f t="shared" si="11"/>
        <v>0</v>
      </c>
      <c r="I22" s="153">
        <f t="shared" si="6"/>
        <v>0</v>
      </c>
      <c r="J22" s="74">
        <f>I22*J12</f>
        <v>0</v>
      </c>
      <c r="K22" s="68">
        <f t="shared" si="7"/>
        <v>0</v>
      </c>
      <c r="L22" s="151">
        <f t="shared" si="8"/>
        <v>0</v>
      </c>
      <c r="M22" s="74">
        <f>L22*M12</f>
        <v>0</v>
      </c>
      <c r="N22" s="154">
        <f t="shared" si="9"/>
        <v>0</v>
      </c>
      <c r="Q22" s="42"/>
      <c r="R22" s="42"/>
    </row>
    <row r="23" spans="1:18" s="41" customFormat="1" ht="32.1" customHeight="1" outlineLevel="1" x14ac:dyDescent="0.25">
      <c r="A23" s="138" t="s">
        <v>7</v>
      </c>
      <c r="B23" s="75" t="s">
        <v>101</v>
      </c>
      <c r="C23" s="63" t="s">
        <v>0</v>
      </c>
      <c r="D23" s="70">
        <v>12</v>
      </c>
      <c r="E23" s="71"/>
      <c r="F23" s="151">
        <f t="shared" si="10"/>
        <v>0</v>
      </c>
      <c r="G23" s="72"/>
      <c r="H23" s="152">
        <f t="shared" si="11"/>
        <v>0</v>
      </c>
      <c r="I23" s="153">
        <f t="shared" si="6"/>
        <v>0</v>
      </c>
      <c r="J23" s="74">
        <f>I23*J12</f>
        <v>0</v>
      </c>
      <c r="K23" s="68">
        <f t="shared" si="7"/>
        <v>0</v>
      </c>
      <c r="L23" s="151">
        <f t="shared" si="8"/>
        <v>0</v>
      </c>
      <c r="M23" s="74">
        <f>L23*M12</f>
        <v>0</v>
      </c>
      <c r="N23" s="154">
        <f t="shared" si="9"/>
        <v>0</v>
      </c>
      <c r="Q23" s="42"/>
      <c r="R23" s="42"/>
    </row>
    <row r="24" spans="1:18" s="41" customFormat="1" ht="32.1" customHeight="1" outlineLevel="1" x14ac:dyDescent="0.25">
      <c r="A24" s="138" t="s">
        <v>8</v>
      </c>
      <c r="B24" s="75" t="s">
        <v>103</v>
      </c>
      <c r="C24" s="63" t="s">
        <v>0</v>
      </c>
      <c r="D24" s="70">
        <v>24</v>
      </c>
      <c r="E24" s="71"/>
      <c r="F24" s="151">
        <f t="shared" si="10"/>
        <v>0</v>
      </c>
      <c r="G24" s="72"/>
      <c r="H24" s="152">
        <f t="shared" si="11"/>
        <v>0</v>
      </c>
      <c r="I24" s="153">
        <f t="shared" si="6"/>
        <v>0</v>
      </c>
      <c r="J24" s="74"/>
      <c r="K24" s="68"/>
      <c r="L24" s="151">
        <f t="shared" si="8"/>
        <v>0</v>
      </c>
      <c r="M24" s="74"/>
      <c r="N24" s="154"/>
      <c r="Q24" s="42"/>
      <c r="R24" s="42"/>
    </row>
    <row r="25" spans="1:18" s="41" customFormat="1" ht="32.1" customHeight="1" outlineLevel="1" x14ac:dyDescent="0.25">
      <c r="A25" s="138" t="s">
        <v>9</v>
      </c>
      <c r="B25" s="75" t="s">
        <v>104</v>
      </c>
      <c r="C25" s="63" t="s">
        <v>21</v>
      </c>
      <c r="D25" s="70">
        <v>1</v>
      </c>
      <c r="E25" s="71"/>
      <c r="F25" s="151">
        <f t="shared" si="10"/>
        <v>0</v>
      </c>
      <c r="G25" s="72"/>
      <c r="H25" s="152">
        <f t="shared" si="11"/>
        <v>0</v>
      </c>
      <c r="I25" s="153">
        <f t="shared" si="6"/>
        <v>0</v>
      </c>
      <c r="J25" s="74"/>
      <c r="K25" s="68"/>
      <c r="L25" s="151">
        <f t="shared" si="8"/>
        <v>0</v>
      </c>
      <c r="M25" s="74"/>
      <c r="N25" s="154"/>
      <c r="Q25" s="42"/>
      <c r="R25" s="42"/>
    </row>
    <row r="26" spans="1:18" s="41" customFormat="1" ht="32.1" customHeight="1" outlineLevel="1" x14ac:dyDescent="0.25">
      <c r="A26" s="138" t="s">
        <v>19</v>
      </c>
      <c r="B26" s="75" t="s">
        <v>22</v>
      </c>
      <c r="C26" s="63" t="s">
        <v>1</v>
      </c>
      <c r="D26" s="70">
        <v>1</v>
      </c>
      <c r="E26" s="71"/>
      <c r="F26" s="151">
        <f t="shared" si="10"/>
        <v>0</v>
      </c>
      <c r="G26" s="72"/>
      <c r="H26" s="152">
        <f t="shared" si="11"/>
        <v>0</v>
      </c>
      <c r="I26" s="153">
        <f t="shared" si="6"/>
        <v>0</v>
      </c>
      <c r="J26" s="74">
        <f>I26*J12</f>
        <v>0</v>
      </c>
      <c r="K26" s="68">
        <f t="shared" si="7"/>
        <v>0</v>
      </c>
      <c r="L26" s="151">
        <f t="shared" si="8"/>
        <v>0</v>
      </c>
      <c r="M26" s="74">
        <f>L26*M12</f>
        <v>0</v>
      </c>
      <c r="N26" s="154">
        <f t="shared" si="9"/>
        <v>0</v>
      </c>
      <c r="Q26" s="42"/>
      <c r="R26" s="42"/>
    </row>
    <row r="27" spans="1:18" s="41" customFormat="1" ht="32.1" customHeight="1" outlineLevel="1" x14ac:dyDescent="0.25">
      <c r="A27" s="138" t="s">
        <v>20</v>
      </c>
      <c r="B27" s="75" t="s">
        <v>105</v>
      </c>
      <c r="C27" s="63" t="s">
        <v>0</v>
      </c>
      <c r="D27" s="70">
        <v>2</v>
      </c>
      <c r="E27" s="71"/>
      <c r="F27" s="151">
        <f t="shared" si="10"/>
        <v>0</v>
      </c>
      <c r="G27" s="72"/>
      <c r="H27" s="152">
        <f t="shared" si="11"/>
        <v>0</v>
      </c>
      <c r="I27" s="153">
        <f t="shared" si="6"/>
        <v>0</v>
      </c>
      <c r="J27" s="74"/>
      <c r="K27" s="68"/>
      <c r="L27" s="151">
        <f t="shared" si="8"/>
        <v>0</v>
      </c>
      <c r="M27" s="74"/>
      <c r="N27" s="154"/>
      <c r="Q27" s="42"/>
      <c r="R27" s="42"/>
    </row>
    <row r="28" spans="1:18" s="41" customFormat="1" ht="32.1" customHeight="1" outlineLevel="1" x14ac:dyDescent="0.25">
      <c r="A28" s="138" t="s">
        <v>72</v>
      </c>
      <c r="B28" s="75" t="s">
        <v>114</v>
      </c>
      <c r="C28" s="64" t="s">
        <v>1</v>
      </c>
      <c r="D28" s="70">
        <v>1</v>
      </c>
      <c r="E28" s="71"/>
      <c r="F28" s="151">
        <f t="shared" si="10"/>
        <v>0</v>
      </c>
      <c r="G28" s="73"/>
      <c r="H28" s="152">
        <f t="shared" si="11"/>
        <v>0</v>
      </c>
      <c r="I28" s="153">
        <f t="shared" si="6"/>
        <v>0</v>
      </c>
      <c r="J28" s="74">
        <f>I28*J12</f>
        <v>0</v>
      </c>
      <c r="K28" s="68">
        <f t="shared" si="7"/>
        <v>0</v>
      </c>
      <c r="L28" s="151">
        <f t="shared" si="8"/>
        <v>0</v>
      </c>
      <c r="M28" s="74">
        <f>L28*M12</f>
        <v>0</v>
      </c>
      <c r="N28" s="154">
        <f t="shared" si="9"/>
        <v>0</v>
      </c>
      <c r="Q28" s="42"/>
      <c r="R28" s="42"/>
    </row>
    <row r="29" spans="1:18" s="41" customFormat="1" ht="32.1" customHeight="1" x14ac:dyDescent="0.25">
      <c r="A29" s="138" t="s">
        <v>134</v>
      </c>
      <c r="B29" s="76" t="s">
        <v>23</v>
      </c>
      <c r="C29" s="64" t="s">
        <v>1</v>
      </c>
      <c r="D29" s="77">
        <v>1</v>
      </c>
      <c r="E29" s="71"/>
      <c r="F29" s="151">
        <f t="shared" si="10"/>
        <v>0</v>
      </c>
      <c r="G29" s="78"/>
      <c r="H29" s="152">
        <f t="shared" si="11"/>
        <v>0</v>
      </c>
      <c r="I29" s="153">
        <f t="shared" si="6"/>
        <v>0</v>
      </c>
      <c r="J29" s="68">
        <f>I29*J12</f>
        <v>0</v>
      </c>
      <c r="K29" s="68">
        <f t="shared" si="7"/>
        <v>0</v>
      </c>
      <c r="L29" s="151">
        <f t="shared" si="8"/>
        <v>0</v>
      </c>
      <c r="M29" s="68">
        <f>L29*M12</f>
        <v>0</v>
      </c>
      <c r="N29" s="154">
        <f t="shared" si="9"/>
        <v>0</v>
      </c>
      <c r="Q29" s="42"/>
      <c r="R29" s="42"/>
    </row>
    <row r="30" spans="1:18" s="41" customFormat="1" ht="32.1" customHeight="1" outlineLevel="1" x14ac:dyDescent="0.25">
      <c r="A30" s="138" t="s">
        <v>135</v>
      </c>
      <c r="B30" s="75" t="s">
        <v>136</v>
      </c>
      <c r="C30" s="63" t="s">
        <v>1</v>
      </c>
      <c r="D30" s="70">
        <v>1</v>
      </c>
      <c r="E30" s="71"/>
      <c r="F30" s="151">
        <f t="shared" si="10"/>
        <v>0</v>
      </c>
      <c r="G30" s="79"/>
      <c r="H30" s="152">
        <f t="shared" si="11"/>
        <v>0</v>
      </c>
      <c r="I30" s="153">
        <f t="shared" si="6"/>
        <v>0</v>
      </c>
      <c r="J30" s="113">
        <f>I30*J12</f>
        <v>0</v>
      </c>
      <c r="K30" s="68">
        <f t="shared" si="7"/>
        <v>0</v>
      </c>
      <c r="L30" s="151">
        <f t="shared" si="8"/>
        <v>0</v>
      </c>
      <c r="M30" s="113">
        <f>L30*M12</f>
        <v>0</v>
      </c>
      <c r="N30" s="154">
        <f t="shared" si="9"/>
        <v>0</v>
      </c>
      <c r="Q30" s="42"/>
      <c r="R30" s="42"/>
    </row>
    <row r="31" spans="1:18" s="44" customFormat="1" ht="32.1" customHeight="1" outlineLevel="1" x14ac:dyDescent="0.25">
      <c r="A31" s="181">
        <v>4</v>
      </c>
      <c r="B31" s="179" t="s">
        <v>85</v>
      </c>
      <c r="C31" s="182" t="s">
        <v>87</v>
      </c>
      <c r="D31" s="183"/>
      <c r="E31" s="183"/>
      <c r="F31" s="174">
        <f>SUM(F32:F38)</f>
        <v>0</v>
      </c>
      <c r="G31" s="184"/>
      <c r="H31" s="175">
        <f t="shared" si="11"/>
        <v>0</v>
      </c>
      <c r="I31" s="176">
        <f>F31</f>
        <v>0</v>
      </c>
      <c r="J31" s="177">
        <f>I31*J12</f>
        <v>0</v>
      </c>
      <c r="K31" s="178">
        <f>J31+I31</f>
        <v>0</v>
      </c>
      <c r="L31" s="174">
        <f>F31</f>
        <v>0</v>
      </c>
      <c r="M31" s="177">
        <f>L31*M12</f>
        <v>0</v>
      </c>
      <c r="N31" s="178">
        <f>M31+L31</f>
        <v>0</v>
      </c>
      <c r="Q31" s="45"/>
      <c r="R31" s="45"/>
    </row>
    <row r="32" spans="1:18" s="44" customFormat="1" ht="32.1" customHeight="1" outlineLevel="1" x14ac:dyDescent="0.25">
      <c r="A32" s="138" t="s">
        <v>10</v>
      </c>
      <c r="B32" s="164" t="s">
        <v>107</v>
      </c>
      <c r="C32" s="64" t="s">
        <v>0</v>
      </c>
      <c r="D32" s="70">
        <v>1</v>
      </c>
      <c r="E32" s="71"/>
      <c r="F32" s="151">
        <f>E32*D32</f>
        <v>0</v>
      </c>
      <c r="G32" s="79"/>
      <c r="H32" s="152">
        <f t="shared" si="11"/>
        <v>0</v>
      </c>
      <c r="I32" s="153">
        <f t="shared" ref="I32:I38" si="12">F32</f>
        <v>0</v>
      </c>
      <c r="J32" s="74">
        <f>I32*J12</f>
        <v>0</v>
      </c>
      <c r="K32" s="68">
        <f>J32+I32</f>
        <v>0</v>
      </c>
      <c r="L32" s="151">
        <f t="shared" ref="L32:L38" si="13">F32</f>
        <v>0</v>
      </c>
      <c r="M32" s="74">
        <f>L32*M12</f>
        <v>0</v>
      </c>
      <c r="N32" s="154">
        <f t="shared" ref="N32:N38" si="14">M32+L32</f>
        <v>0</v>
      </c>
      <c r="Q32" s="45"/>
      <c r="R32" s="45"/>
    </row>
    <row r="33" spans="1:18" s="44" customFormat="1" ht="32.1" customHeight="1" outlineLevel="1" x14ac:dyDescent="0.25">
      <c r="A33" s="138" t="s">
        <v>91</v>
      </c>
      <c r="B33" s="164" t="s">
        <v>108</v>
      </c>
      <c r="C33" s="64" t="s">
        <v>0</v>
      </c>
      <c r="D33" s="70">
        <v>5</v>
      </c>
      <c r="E33" s="71"/>
      <c r="F33" s="151">
        <f t="shared" ref="F33:F38" si="15">E33*D33</f>
        <v>0</v>
      </c>
      <c r="G33" s="79"/>
      <c r="H33" s="152">
        <f t="shared" si="11"/>
        <v>0</v>
      </c>
      <c r="I33" s="153">
        <f t="shared" si="12"/>
        <v>0</v>
      </c>
      <c r="J33" s="74">
        <f>I33*J13</f>
        <v>0</v>
      </c>
      <c r="K33" s="68">
        <f t="shared" ref="K33:K38" si="16">J33+I33</f>
        <v>0</v>
      </c>
      <c r="L33" s="151">
        <f t="shared" si="13"/>
        <v>0</v>
      </c>
      <c r="M33" s="74">
        <f>L33*M13</f>
        <v>0</v>
      </c>
      <c r="N33" s="154">
        <f t="shared" si="14"/>
        <v>0</v>
      </c>
      <c r="Q33" s="45"/>
      <c r="R33" s="45"/>
    </row>
    <row r="34" spans="1:18" s="44" customFormat="1" ht="32.1" customHeight="1" outlineLevel="1" x14ac:dyDescent="0.25">
      <c r="A34" s="138" t="s">
        <v>92</v>
      </c>
      <c r="B34" s="164" t="s">
        <v>109</v>
      </c>
      <c r="C34" s="64" t="s">
        <v>0</v>
      </c>
      <c r="D34" s="70">
        <v>5</v>
      </c>
      <c r="E34" s="71"/>
      <c r="F34" s="151">
        <f t="shared" si="15"/>
        <v>0</v>
      </c>
      <c r="G34" s="79"/>
      <c r="H34" s="152">
        <f t="shared" si="11"/>
        <v>0</v>
      </c>
      <c r="I34" s="153">
        <f t="shared" si="12"/>
        <v>0</v>
      </c>
      <c r="J34" s="74">
        <f>I34*J14</f>
        <v>0</v>
      </c>
      <c r="K34" s="68">
        <f t="shared" si="16"/>
        <v>0</v>
      </c>
      <c r="L34" s="151">
        <f t="shared" si="13"/>
        <v>0</v>
      </c>
      <c r="M34" s="74">
        <f>L34*M14</f>
        <v>0</v>
      </c>
      <c r="N34" s="154">
        <f t="shared" si="14"/>
        <v>0</v>
      </c>
      <c r="Q34" s="45"/>
      <c r="R34" s="45"/>
    </row>
    <row r="35" spans="1:18" s="44" customFormat="1" ht="32.1" customHeight="1" outlineLevel="1" x14ac:dyDescent="0.25">
      <c r="A35" s="138" t="s">
        <v>93</v>
      </c>
      <c r="B35" s="164" t="s">
        <v>110</v>
      </c>
      <c r="C35" s="64" t="s">
        <v>21</v>
      </c>
      <c r="D35" s="70">
        <v>1</v>
      </c>
      <c r="E35" s="71"/>
      <c r="F35" s="151">
        <f t="shared" si="15"/>
        <v>0</v>
      </c>
      <c r="G35" s="79"/>
      <c r="H35" s="152">
        <f t="shared" si="11"/>
        <v>0</v>
      </c>
      <c r="I35" s="153">
        <f t="shared" si="12"/>
        <v>0</v>
      </c>
      <c r="J35" s="74">
        <f>I35*J15</f>
        <v>0</v>
      </c>
      <c r="K35" s="68">
        <f t="shared" si="16"/>
        <v>0</v>
      </c>
      <c r="L35" s="151">
        <f t="shared" si="13"/>
        <v>0</v>
      </c>
      <c r="M35" s="74">
        <f>L35*M15</f>
        <v>0</v>
      </c>
      <c r="N35" s="154">
        <f t="shared" si="14"/>
        <v>0</v>
      </c>
      <c r="Q35" s="45"/>
      <c r="R35" s="45"/>
    </row>
    <row r="36" spans="1:18" s="44" customFormat="1" ht="32.1" customHeight="1" outlineLevel="1" x14ac:dyDescent="0.25">
      <c r="A36" s="138" t="s">
        <v>94</v>
      </c>
      <c r="B36" s="164" t="s">
        <v>112</v>
      </c>
      <c r="C36" s="64" t="s">
        <v>0</v>
      </c>
      <c r="D36" s="70">
        <v>5</v>
      </c>
      <c r="E36" s="71"/>
      <c r="F36" s="151">
        <f t="shared" si="15"/>
        <v>0</v>
      </c>
      <c r="G36" s="79"/>
      <c r="H36" s="152">
        <f t="shared" si="11"/>
        <v>0</v>
      </c>
      <c r="I36" s="153">
        <f t="shared" si="12"/>
        <v>0</v>
      </c>
      <c r="J36" s="74"/>
      <c r="K36" s="68"/>
      <c r="L36" s="151">
        <f t="shared" si="13"/>
        <v>0</v>
      </c>
      <c r="M36" s="74"/>
      <c r="N36" s="154"/>
      <c r="Q36" s="45"/>
      <c r="R36" s="45"/>
    </row>
    <row r="37" spans="1:18" s="44" customFormat="1" ht="32.1" customHeight="1" outlineLevel="1" x14ac:dyDescent="0.25">
      <c r="A37" s="138" t="s">
        <v>137</v>
      </c>
      <c r="B37" s="164" t="s">
        <v>113</v>
      </c>
      <c r="C37" s="64" t="s">
        <v>21</v>
      </c>
      <c r="D37" s="70">
        <v>1</v>
      </c>
      <c r="E37" s="71"/>
      <c r="F37" s="151">
        <f t="shared" si="15"/>
        <v>0</v>
      </c>
      <c r="G37" s="79"/>
      <c r="H37" s="152">
        <f t="shared" si="11"/>
        <v>0</v>
      </c>
      <c r="I37" s="153">
        <f t="shared" si="12"/>
        <v>0</v>
      </c>
      <c r="J37" s="74"/>
      <c r="K37" s="68"/>
      <c r="L37" s="151">
        <f t="shared" si="13"/>
        <v>0</v>
      </c>
      <c r="M37" s="74"/>
      <c r="N37" s="154"/>
      <c r="Q37" s="45"/>
      <c r="R37" s="45"/>
    </row>
    <row r="38" spans="1:18" s="44" customFormat="1" ht="32.1" customHeight="1" outlineLevel="1" x14ac:dyDescent="0.25">
      <c r="A38" s="138" t="s">
        <v>138</v>
      </c>
      <c r="B38" s="165" t="s">
        <v>111</v>
      </c>
      <c r="C38" s="64" t="s">
        <v>0</v>
      </c>
      <c r="D38" s="70">
        <v>5</v>
      </c>
      <c r="E38" s="71"/>
      <c r="F38" s="151">
        <f t="shared" si="15"/>
        <v>0</v>
      </c>
      <c r="G38" s="79"/>
      <c r="H38" s="152">
        <f t="shared" si="11"/>
        <v>0</v>
      </c>
      <c r="I38" s="153">
        <f t="shared" si="12"/>
        <v>0</v>
      </c>
      <c r="J38" s="74">
        <f>I38*J16</f>
        <v>0</v>
      </c>
      <c r="K38" s="68">
        <f t="shared" si="16"/>
        <v>0</v>
      </c>
      <c r="L38" s="151">
        <f t="shared" si="13"/>
        <v>0</v>
      </c>
      <c r="M38" s="74">
        <f>L38*M16</f>
        <v>0</v>
      </c>
      <c r="N38" s="154">
        <f t="shared" si="14"/>
        <v>0</v>
      </c>
      <c r="Q38" s="45"/>
      <c r="R38" s="45"/>
    </row>
    <row r="39" spans="1:18" s="44" customFormat="1" ht="32.1" customHeight="1" outlineLevel="1" x14ac:dyDescent="0.25">
      <c r="A39" s="171">
        <v>5</v>
      </c>
      <c r="B39" s="179" t="s">
        <v>106</v>
      </c>
      <c r="C39" s="172" t="s">
        <v>115</v>
      </c>
      <c r="D39" s="173"/>
      <c r="E39" s="173"/>
      <c r="F39" s="174">
        <f>SUM(F40:F45)</f>
        <v>0</v>
      </c>
      <c r="G39" s="180"/>
      <c r="H39" s="175">
        <f t="shared" si="11"/>
        <v>0</v>
      </c>
      <c r="I39" s="176">
        <f>F39</f>
        <v>0</v>
      </c>
      <c r="J39" s="177">
        <f>I39*J12</f>
        <v>0</v>
      </c>
      <c r="K39" s="178">
        <f t="shared" si="7"/>
        <v>0</v>
      </c>
      <c r="L39" s="174">
        <f>F39</f>
        <v>0</v>
      </c>
      <c r="M39" s="177">
        <f>L39*M12</f>
        <v>0</v>
      </c>
      <c r="N39" s="178">
        <f t="shared" si="9"/>
        <v>0</v>
      </c>
      <c r="Q39" s="45"/>
      <c r="R39" s="45"/>
    </row>
    <row r="40" spans="1:18" s="44" customFormat="1" ht="32.1" customHeight="1" outlineLevel="1" x14ac:dyDescent="0.25">
      <c r="A40" s="138" t="s">
        <v>16</v>
      </c>
      <c r="B40" s="164" t="s">
        <v>116</v>
      </c>
      <c r="C40" s="64" t="s">
        <v>0</v>
      </c>
      <c r="D40" s="70">
        <v>1</v>
      </c>
      <c r="E40" s="71"/>
      <c r="F40" s="151">
        <f t="shared" si="10"/>
        <v>0</v>
      </c>
      <c r="G40" s="79"/>
      <c r="H40" s="152">
        <f t="shared" si="11"/>
        <v>0</v>
      </c>
      <c r="I40" s="153">
        <f t="shared" si="6"/>
        <v>0</v>
      </c>
      <c r="J40" s="74">
        <f>I40*J12</f>
        <v>0</v>
      </c>
      <c r="K40" s="68">
        <f t="shared" si="7"/>
        <v>0</v>
      </c>
      <c r="L40" s="151">
        <f t="shared" si="8"/>
        <v>0</v>
      </c>
      <c r="M40" s="74">
        <f>L40*M12</f>
        <v>0</v>
      </c>
      <c r="N40" s="154">
        <f t="shared" si="9"/>
        <v>0</v>
      </c>
      <c r="O40" s="41"/>
      <c r="Q40" s="45"/>
      <c r="R40" s="45"/>
    </row>
    <row r="41" spans="1:18" s="44" customFormat="1" ht="32.1" customHeight="1" x14ac:dyDescent="0.25">
      <c r="A41" s="138" t="s">
        <v>17</v>
      </c>
      <c r="B41" s="164" t="s">
        <v>117</v>
      </c>
      <c r="C41" s="64" t="s">
        <v>0</v>
      </c>
      <c r="D41" s="70">
        <v>5</v>
      </c>
      <c r="E41" s="71"/>
      <c r="F41" s="151">
        <f t="shared" si="10"/>
        <v>0</v>
      </c>
      <c r="G41" s="79"/>
      <c r="H41" s="152">
        <f t="shared" si="11"/>
        <v>0</v>
      </c>
      <c r="I41" s="153">
        <f t="shared" si="6"/>
        <v>0</v>
      </c>
      <c r="J41" s="74">
        <f>I41*J13</f>
        <v>0</v>
      </c>
      <c r="K41" s="68">
        <f t="shared" si="7"/>
        <v>0</v>
      </c>
      <c r="L41" s="151">
        <f t="shared" si="8"/>
        <v>0</v>
      </c>
      <c r="M41" s="74">
        <f>L41*M13</f>
        <v>0</v>
      </c>
      <c r="N41" s="154">
        <f t="shared" si="9"/>
        <v>0</v>
      </c>
      <c r="O41" s="42"/>
      <c r="P41" s="28"/>
      <c r="Q41" s="45"/>
      <c r="R41" s="45"/>
    </row>
    <row r="42" spans="1:18" s="44" customFormat="1" ht="32.1" customHeight="1" x14ac:dyDescent="0.25">
      <c r="A42" s="138" t="s">
        <v>139</v>
      </c>
      <c r="B42" s="164" t="s">
        <v>118</v>
      </c>
      <c r="C42" s="64" t="s">
        <v>0</v>
      </c>
      <c r="D42" s="70">
        <v>5</v>
      </c>
      <c r="E42" s="71"/>
      <c r="F42" s="151">
        <f t="shared" si="10"/>
        <v>0</v>
      </c>
      <c r="G42" s="81"/>
      <c r="H42" s="152">
        <f t="shared" si="11"/>
        <v>0</v>
      </c>
      <c r="I42" s="153">
        <f t="shared" si="6"/>
        <v>0</v>
      </c>
      <c r="J42" s="113">
        <f>I42*J12</f>
        <v>0</v>
      </c>
      <c r="K42" s="68">
        <f t="shared" si="7"/>
        <v>0</v>
      </c>
      <c r="L42" s="151">
        <f t="shared" si="8"/>
        <v>0</v>
      </c>
      <c r="M42" s="113">
        <f>L42*M12</f>
        <v>0</v>
      </c>
      <c r="N42" s="154">
        <f t="shared" si="9"/>
        <v>0</v>
      </c>
      <c r="O42" s="42"/>
      <c r="P42" s="45"/>
      <c r="Q42" s="45"/>
      <c r="R42" s="45"/>
    </row>
    <row r="43" spans="1:18" s="44" customFormat="1" ht="32.1" customHeight="1" x14ac:dyDescent="0.25">
      <c r="A43" s="138" t="s">
        <v>140</v>
      </c>
      <c r="B43" s="164" t="s">
        <v>119</v>
      </c>
      <c r="C43" s="64" t="s">
        <v>21</v>
      </c>
      <c r="D43" s="70">
        <v>1</v>
      </c>
      <c r="E43" s="71"/>
      <c r="F43" s="151">
        <f t="shared" si="10"/>
        <v>0</v>
      </c>
      <c r="G43" s="81"/>
      <c r="H43" s="152">
        <f t="shared" si="11"/>
        <v>0</v>
      </c>
      <c r="I43" s="153">
        <f t="shared" si="6"/>
        <v>0</v>
      </c>
      <c r="J43" s="113">
        <f>I43*J13</f>
        <v>0</v>
      </c>
      <c r="K43" s="68">
        <f t="shared" si="7"/>
        <v>0</v>
      </c>
      <c r="L43" s="151">
        <f t="shared" si="8"/>
        <v>0</v>
      </c>
      <c r="M43" s="113">
        <f>L43*M13</f>
        <v>0</v>
      </c>
      <c r="N43" s="154">
        <f t="shared" si="9"/>
        <v>0</v>
      </c>
      <c r="O43" s="42"/>
      <c r="P43" s="45"/>
      <c r="Q43" s="45"/>
      <c r="R43" s="45"/>
    </row>
    <row r="44" spans="1:18" s="44" customFormat="1" ht="32.1" customHeight="1" x14ac:dyDescent="0.25">
      <c r="A44" s="138" t="s">
        <v>141</v>
      </c>
      <c r="B44" s="164" t="s">
        <v>113</v>
      </c>
      <c r="C44" s="64" t="s">
        <v>21</v>
      </c>
      <c r="D44" s="70">
        <v>1</v>
      </c>
      <c r="E44" s="71"/>
      <c r="F44" s="151">
        <f t="shared" si="10"/>
        <v>0</v>
      </c>
      <c r="G44" s="81"/>
      <c r="H44" s="152">
        <f t="shared" si="11"/>
        <v>0</v>
      </c>
      <c r="I44" s="153">
        <f t="shared" si="6"/>
        <v>0</v>
      </c>
      <c r="J44" s="74">
        <f>I44*J12</f>
        <v>0</v>
      </c>
      <c r="K44" s="68">
        <f t="shared" si="7"/>
        <v>0</v>
      </c>
      <c r="L44" s="151">
        <f t="shared" si="8"/>
        <v>0</v>
      </c>
      <c r="M44" s="74">
        <f>L44*M12</f>
        <v>0</v>
      </c>
      <c r="N44" s="154">
        <f t="shared" si="9"/>
        <v>0</v>
      </c>
      <c r="O44" s="41"/>
      <c r="Q44" s="45"/>
      <c r="R44" s="45"/>
    </row>
    <row r="45" spans="1:18" s="44" customFormat="1" ht="32.1" customHeight="1" thickBot="1" x14ac:dyDescent="0.3">
      <c r="A45" s="138" t="s">
        <v>142</v>
      </c>
      <c r="B45" s="165" t="s">
        <v>120</v>
      </c>
      <c r="C45" s="64" t="s">
        <v>0</v>
      </c>
      <c r="D45" s="70">
        <v>5</v>
      </c>
      <c r="E45" s="71"/>
      <c r="F45" s="151">
        <f t="shared" si="10"/>
        <v>0</v>
      </c>
      <c r="G45" s="81"/>
      <c r="H45" s="152">
        <f t="shared" si="11"/>
        <v>0</v>
      </c>
      <c r="I45" s="153">
        <f t="shared" si="6"/>
        <v>0</v>
      </c>
      <c r="J45" s="68">
        <f>I45*J12</f>
        <v>0</v>
      </c>
      <c r="K45" s="68">
        <f t="shared" si="7"/>
        <v>0</v>
      </c>
      <c r="L45" s="151">
        <f t="shared" si="8"/>
        <v>0</v>
      </c>
      <c r="M45" s="68">
        <f>L45*M12</f>
        <v>0</v>
      </c>
      <c r="N45" s="154">
        <f t="shared" si="9"/>
        <v>0</v>
      </c>
      <c r="O45" s="41"/>
      <c r="Q45" s="45"/>
      <c r="R45" s="45"/>
    </row>
    <row r="46" spans="1:18" s="44" customFormat="1" ht="32.1" customHeight="1" thickTop="1" thickBot="1" x14ac:dyDescent="0.3">
      <c r="A46" s="123">
        <v>7</v>
      </c>
      <c r="B46" s="124" t="s">
        <v>11</v>
      </c>
      <c r="C46" s="125" t="s">
        <v>73</v>
      </c>
      <c r="D46" s="126">
        <v>1</v>
      </c>
      <c r="E46" s="126"/>
      <c r="F46" s="166">
        <f>F47+F54+F55+F56</f>
        <v>0</v>
      </c>
      <c r="G46" s="166">
        <f t="shared" ref="G46:N46" si="17">G47+G54+G55+G56</f>
        <v>0</v>
      </c>
      <c r="H46" s="166">
        <f t="shared" si="17"/>
        <v>0</v>
      </c>
      <c r="I46" s="166">
        <f t="shared" si="17"/>
        <v>0</v>
      </c>
      <c r="J46" s="166">
        <f t="shared" si="17"/>
        <v>0</v>
      </c>
      <c r="K46" s="166">
        <f t="shared" si="17"/>
        <v>0</v>
      </c>
      <c r="L46" s="166">
        <f t="shared" si="17"/>
        <v>0</v>
      </c>
      <c r="M46" s="166">
        <f t="shared" si="17"/>
        <v>0</v>
      </c>
      <c r="N46" s="166">
        <f t="shared" si="17"/>
        <v>0</v>
      </c>
      <c r="Q46" s="45"/>
      <c r="R46" s="45"/>
    </row>
    <row r="47" spans="1:18" s="44" customFormat="1" ht="32.1" customHeight="1" thickTop="1" x14ac:dyDescent="0.25">
      <c r="A47" s="140" t="s">
        <v>83</v>
      </c>
      <c r="B47" s="119" t="s">
        <v>123</v>
      </c>
      <c r="C47" s="118"/>
      <c r="D47" s="120"/>
      <c r="E47" s="121"/>
      <c r="F47" s="151">
        <f>SUM(F48:F53)</f>
        <v>0</v>
      </c>
      <c r="G47" s="122"/>
      <c r="H47" s="152">
        <f>G47+F47</f>
        <v>0</v>
      </c>
      <c r="I47" s="153">
        <f>E47*D47</f>
        <v>0</v>
      </c>
      <c r="J47" s="68">
        <f>I47*J12</f>
        <v>0</v>
      </c>
      <c r="K47" s="68">
        <f t="shared" si="7"/>
        <v>0</v>
      </c>
      <c r="L47" s="151">
        <f>E47*D47</f>
        <v>0</v>
      </c>
      <c r="M47" s="68">
        <f>L47*M12</f>
        <v>0</v>
      </c>
      <c r="N47" s="154">
        <f t="shared" si="9"/>
        <v>0</v>
      </c>
      <c r="Q47" s="45"/>
      <c r="R47" s="45"/>
    </row>
    <row r="48" spans="1:18" s="44" customFormat="1" ht="32.1" customHeight="1" x14ac:dyDescent="0.25">
      <c r="A48" s="140"/>
      <c r="B48" s="199" t="s">
        <v>129</v>
      </c>
      <c r="C48" s="201" t="s">
        <v>0</v>
      </c>
      <c r="D48" s="120">
        <v>4</v>
      </c>
      <c r="E48" s="121"/>
      <c r="F48" s="151">
        <f>E48*D48</f>
        <v>0</v>
      </c>
      <c r="G48" s="122"/>
      <c r="H48" s="152">
        <f>G48+F48</f>
        <v>0</v>
      </c>
      <c r="I48" s="153">
        <f>E48*D48</f>
        <v>0</v>
      </c>
      <c r="J48" s="113"/>
      <c r="K48" s="68"/>
      <c r="L48" s="151">
        <f>E48*D48</f>
        <v>0</v>
      </c>
      <c r="M48" s="113"/>
      <c r="N48" s="154"/>
      <c r="Q48" s="45"/>
      <c r="R48" s="45"/>
    </row>
    <row r="49" spans="1:18" s="44" customFormat="1" ht="32.1" customHeight="1" x14ac:dyDescent="0.25">
      <c r="A49" s="140"/>
      <c r="B49" s="199" t="s">
        <v>130</v>
      </c>
      <c r="C49" s="201" t="s">
        <v>0</v>
      </c>
      <c r="D49" s="120">
        <v>4</v>
      </c>
      <c r="E49" s="121"/>
      <c r="F49" s="151">
        <f t="shared" ref="F49:F53" si="18">E49*D49</f>
        <v>0</v>
      </c>
      <c r="G49" s="122"/>
      <c r="H49" s="152"/>
      <c r="I49" s="153"/>
      <c r="J49" s="113"/>
      <c r="K49" s="68"/>
      <c r="L49" s="151"/>
      <c r="M49" s="113"/>
      <c r="N49" s="154"/>
      <c r="Q49" s="45"/>
      <c r="R49" s="45"/>
    </row>
    <row r="50" spans="1:18" s="44" customFormat="1" ht="32.1" customHeight="1" x14ac:dyDescent="0.25">
      <c r="A50" s="140"/>
      <c r="B50" s="199" t="s">
        <v>131</v>
      </c>
      <c r="C50" s="201" t="s">
        <v>0</v>
      </c>
      <c r="D50" s="120">
        <v>4</v>
      </c>
      <c r="E50" s="121"/>
      <c r="F50" s="151">
        <f t="shared" si="18"/>
        <v>0</v>
      </c>
      <c r="G50" s="122"/>
      <c r="H50" s="152"/>
      <c r="I50" s="153"/>
      <c r="J50" s="113"/>
      <c r="K50" s="68"/>
      <c r="L50" s="151"/>
      <c r="M50" s="113"/>
      <c r="N50" s="154"/>
      <c r="Q50" s="45"/>
      <c r="R50" s="45"/>
    </row>
    <row r="51" spans="1:18" s="44" customFormat="1" ht="32.1" customHeight="1" x14ac:dyDescent="0.25">
      <c r="A51" s="140"/>
      <c r="B51" s="200" t="s">
        <v>121</v>
      </c>
      <c r="C51" s="201" t="s">
        <v>0</v>
      </c>
      <c r="D51" s="120">
        <v>4</v>
      </c>
      <c r="E51" s="121"/>
      <c r="F51" s="151">
        <f t="shared" si="18"/>
        <v>0</v>
      </c>
      <c r="G51" s="122"/>
      <c r="H51" s="152"/>
      <c r="I51" s="153"/>
      <c r="J51" s="113"/>
      <c r="K51" s="68"/>
      <c r="L51" s="151"/>
      <c r="M51" s="113"/>
      <c r="N51" s="154"/>
      <c r="Q51" s="45"/>
      <c r="R51" s="45"/>
    </row>
    <row r="52" spans="1:18" s="44" customFormat="1" ht="32.1" customHeight="1" x14ac:dyDescent="0.25">
      <c r="A52" s="140"/>
      <c r="B52" s="200" t="s">
        <v>143</v>
      </c>
      <c r="C52" s="201" t="s">
        <v>0</v>
      </c>
      <c r="D52" s="120">
        <v>4</v>
      </c>
      <c r="E52" s="121"/>
      <c r="F52" s="151">
        <f t="shared" si="18"/>
        <v>0</v>
      </c>
      <c r="G52" s="122"/>
      <c r="H52" s="152"/>
      <c r="I52" s="153"/>
      <c r="J52" s="113"/>
      <c r="K52" s="68"/>
      <c r="L52" s="151"/>
      <c r="M52" s="113"/>
      <c r="N52" s="154"/>
      <c r="Q52" s="45"/>
      <c r="R52" s="45"/>
    </row>
    <row r="53" spans="1:18" s="44" customFormat="1" ht="32.1" customHeight="1" x14ac:dyDescent="0.25">
      <c r="A53" s="140"/>
      <c r="B53" s="200" t="s">
        <v>122</v>
      </c>
      <c r="C53" s="201" t="s">
        <v>0</v>
      </c>
      <c r="D53" s="120">
        <v>4</v>
      </c>
      <c r="E53" s="121"/>
      <c r="F53" s="151">
        <f t="shared" si="18"/>
        <v>0</v>
      </c>
      <c r="G53" s="122"/>
      <c r="H53" s="152"/>
      <c r="I53" s="153"/>
      <c r="J53" s="113"/>
      <c r="K53" s="68"/>
      <c r="L53" s="151"/>
      <c r="M53" s="113"/>
      <c r="N53" s="154"/>
      <c r="Q53" s="45"/>
      <c r="R53" s="45"/>
    </row>
    <row r="54" spans="1:18" s="44" customFormat="1" ht="32.1" customHeight="1" x14ac:dyDescent="0.25">
      <c r="A54" s="198" t="s">
        <v>84</v>
      </c>
      <c r="B54" s="80" t="s">
        <v>125</v>
      </c>
      <c r="C54" s="69" t="s">
        <v>0</v>
      </c>
      <c r="D54" s="70">
        <v>4</v>
      </c>
      <c r="E54" s="71"/>
      <c r="F54" s="151">
        <f t="shared" ref="F54:F55" si="19">E54*D54</f>
        <v>0</v>
      </c>
      <c r="G54" s="81"/>
      <c r="H54" s="152">
        <f t="shared" ref="H54:H55" si="20">G54+F54</f>
        <v>0</v>
      </c>
      <c r="I54" s="153">
        <f t="shared" ref="I54:I55" si="21">E54*D54</f>
        <v>0</v>
      </c>
      <c r="J54" s="113">
        <f>I54*J12</f>
        <v>0</v>
      </c>
      <c r="K54" s="68">
        <f t="shared" ref="K54:K55" si="22">J54+I54</f>
        <v>0</v>
      </c>
      <c r="L54" s="151">
        <f t="shared" ref="L54:L55" si="23">E54*D54</f>
        <v>0</v>
      </c>
      <c r="M54" s="113">
        <f>L54*M12</f>
        <v>0</v>
      </c>
      <c r="N54" s="154">
        <f t="shared" ref="N54:N55" si="24">M54+L54</f>
        <v>0</v>
      </c>
      <c r="Q54" s="45"/>
      <c r="R54" s="45"/>
    </row>
    <row r="55" spans="1:18" s="44" customFormat="1" ht="32.1" customHeight="1" x14ac:dyDescent="0.25">
      <c r="A55" s="198" t="s">
        <v>127</v>
      </c>
      <c r="B55" s="80" t="s">
        <v>126</v>
      </c>
      <c r="C55" s="69" t="s">
        <v>0</v>
      </c>
      <c r="D55" s="70">
        <v>4</v>
      </c>
      <c r="E55" s="71"/>
      <c r="F55" s="151">
        <f t="shared" si="19"/>
        <v>0</v>
      </c>
      <c r="G55" s="81"/>
      <c r="H55" s="152">
        <f t="shared" si="20"/>
        <v>0</v>
      </c>
      <c r="I55" s="153">
        <f t="shared" si="21"/>
        <v>0</v>
      </c>
      <c r="J55" s="113">
        <f>I55*J12</f>
        <v>0</v>
      </c>
      <c r="K55" s="68">
        <f t="shared" si="22"/>
        <v>0</v>
      </c>
      <c r="L55" s="151">
        <f t="shared" si="23"/>
        <v>0</v>
      </c>
      <c r="M55" s="113">
        <f>L55*M12</f>
        <v>0</v>
      </c>
      <c r="N55" s="154">
        <f t="shared" si="24"/>
        <v>0</v>
      </c>
      <c r="Q55" s="45"/>
      <c r="R55" s="45"/>
    </row>
    <row r="56" spans="1:18" s="44" customFormat="1" ht="32.1" customHeight="1" thickBot="1" x14ac:dyDescent="0.3">
      <c r="A56" s="198" t="s">
        <v>128</v>
      </c>
      <c r="B56" s="80" t="s">
        <v>124</v>
      </c>
      <c r="C56" s="69" t="s">
        <v>73</v>
      </c>
      <c r="D56" s="70">
        <v>1</v>
      </c>
      <c r="E56" s="71"/>
      <c r="F56" s="151">
        <f>E56*D56</f>
        <v>0</v>
      </c>
      <c r="G56" s="81"/>
      <c r="H56" s="152">
        <f>G56+F56</f>
        <v>0</v>
      </c>
      <c r="I56" s="153">
        <f>E56*D56</f>
        <v>0</v>
      </c>
      <c r="J56" s="113">
        <f>I56*J12</f>
        <v>0</v>
      </c>
      <c r="K56" s="68">
        <f t="shared" si="7"/>
        <v>0</v>
      </c>
      <c r="L56" s="151">
        <f>E56*D56</f>
        <v>0</v>
      </c>
      <c r="M56" s="113">
        <f>L56*M12</f>
        <v>0</v>
      </c>
      <c r="N56" s="154">
        <f t="shared" si="9"/>
        <v>0</v>
      </c>
      <c r="Q56" s="45"/>
      <c r="R56" s="45"/>
    </row>
    <row r="57" spans="1:18" s="44" customFormat="1" ht="32.1" customHeight="1" thickTop="1" thickBot="1" x14ac:dyDescent="0.3">
      <c r="A57" s="123">
        <v>8</v>
      </c>
      <c r="B57" s="124" t="s">
        <v>12</v>
      </c>
      <c r="C57" s="125" t="s">
        <v>21</v>
      </c>
      <c r="D57" s="126">
        <v>1</v>
      </c>
      <c r="E57" s="126"/>
      <c r="F57" s="166">
        <f>F58</f>
        <v>0</v>
      </c>
      <c r="G57" s="126"/>
      <c r="H57" s="126">
        <f>G57+F57</f>
        <v>0</v>
      </c>
      <c r="I57" s="167">
        <f>F57</f>
        <v>0</v>
      </c>
      <c r="J57" s="127">
        <f>I57*J12</f>
        <v>0</v>
      </c>
      <c r="K57" s="167">
        <f>J57+I57</f>
        <v>0</v>
      </c>
      <c r="L57" s="168">
        <f>F57</f>
        <v>0</v>
      </c>
      <c r="M57" s="128">
        <f>L57*M12</f>
        <v>0</v>
      </c>
      <c r="N57" s="169">
        <f>M57+L57</f>
        <v>0</v>
      </c>
      <c r="Q57" s="45"/>
      <c r="R57" s="45"/>
    </row>
    <row r="58" spans="1:18" s="44" customFormat="1" ht="32.1" customHeight="1" thickTop="1" thickBot="1" x14ac:dyDescent="0.3">
      <c r="A58" s="141"/>
      <c r="B58" s="146" t="s">
        <v>86</v>
      </c>
      <c r="C58" s="129" t="s">
        <v>21</v>
      </c>
      <c r="D58" s="144">
        <v>1</v>
      </c>
      <c r="E58" s="130"/>
      <c r="F58" s="151">
        <f>E58*D58</f>
        <v>0</v>
      </c>
      <c r="G58" s="131"/>
      <c r="H58" s="152">
        <f>G58+F58</f>
        <v>0</v>
      </c>
      <c r="I58" s="153">
        <f>E58*D58</f>
        <v>0</v>
      </c>
      <c r="J58" s="132">
        <f>+I58*J12</f>
        <v>0</v>
      </c>
      <c r="K58" s="68">
        <f>J58+I58</f>
        <v>0</v>
      </c>
      <c r="L58" s="151">
        <f>E58*D58</f>
        <v>0</v>
      </c>
      <c r="M58" s="132">
        <f>+L58*M12</f>
        <v>0</v>
      </c>
      <c r="N58" s="154">
        <f>M58+L58</f>
        <v>0</v>
      </c>
      <c r="Q58" s="45"/>
      <c r="R58" s="45"/>
    </row>
    <row r="59" spans="1:18" s="44" customFormat="1" ht="32.1" customHeight="1" thickTop="1" thickBot="1" x14ac:dyDescent="0.3">
      <c r="A59" s="142">
        <v>11</v>
      </c>
      <c r="B59" s="124" t="s">
        <v>13</v>
      </c>
      <c r="C59" s="203" t="s">
        <v>115</v>
      </c>
      <c r="D59" s="85">
        <v>1</v>
      </c>
      <c r="E59" s="85">
        <f>SUM(E60:E61)</f>
        <v>0</v>
      </c>
      <c r="F59" s="85">
        <f>SUM(F60:F61)</f>
        <v>0</v>
      </c>
      <c r="G59" s="85">
        <f t="shared" ref="G59:I59" si="25">SUM(G60:G61)</f>
        <v>0</v>
      </c>
      <c r="H59" s="85">
        <f t="shared" si="25"/>
        <v>0</v>
      </c>
      <c r="I59" s="85">
        <f t="shared" si="25"/>
        <v>0</v>
      </c>
      <c r="J59" s="86">
        <f>I59*J12</f>
        <v>0</v>
      </c>
      <c r="K59" s="86">
        <f>I59+J59</f>
        <v>0</v>
      </c>
      <c r="L59" s="87">
        <f>F59</f>
        <v>0</v>
      </c>
      <c r="M59" s="87">
        <f>L59*M12</f>
        <v>0</v>
      </c>
      <c r="N59" s="143">
        <f>L59+M59</f>
        <v>0</v>
      </c>
      <c r="Q59" s="45"/>
      <c r="R59" s="45"/>
    </row>
    <row r="60" spans="1:18" s="44" customFormat="1" ht="32.1" customHeight="1" thickTop="1" x14ac:dyDescent="0.25">
      <c r="A60" s="139" t="s">
        <v>95</v>
      </c>
      <c r="B60" s="146" t="s">
        <v>144</v>
      </c>
      <c r="C60" s="202" t="s">
        <v>115</v>
      </c>
      <c r="D60" s="145">
        <v>1</v>
      </c>
      <c r="E60" s="116"/>
      <c r="F60" s="151">
        <f>E60*D60</f>
        <v>0</v>
      </c>
      <c r="G60" s="81"/>
      <c r="H60" s="152">
        <f>G60+F60</f>
        <v>0</v>
      </c>
      <c r="I60" s="153">
        <f>F60*E60</f>
        <v>0</v>
      </c>
      <c r="J60" s="117">
        <f>I60*J12</f>
        <v>0</v>
      </c>
      <c r="K60" s="68">
        <f>I60+J60</f>
        <v>0</v>
      </c>
      <c r="L60" s="151">
        <f>F60</f>
        <v>0</v>
      </c>
      <c r="M60" s="117">
        <f>L60*M12</f>
        <v>0</v>
      </c>
      <c r="N60" s="154">
        <f>L60+M60</f>
        <v>0</v>
      </c>
      <c r="Q60" s="45"/>
      <c r="R60" s="45"/>
    </row>
    <row r="61" spans="1:18" s="44" customFormat="1" ht="32.1" customHeight="1" x14ac:dyDescent="0.25">
      <c r="A61" s="82" t="s">
        <v>96</v>
      </c>
      <c r="B61" s="80" t="s">
        <v>132</v>
      </c>
      <c r="C61" s="202" t="s">
        <v>115</v>
      </c>
      <c r="D61" s="145">
        <v>1</v>
      </c>
      <c r="E61" s="83"/>
      <c r="F61" s="151">
        <f>E61*D61</f>
        <v>0</v>
      </c>
      <c r="G61" s="81"/>
      <c r="H61" s="170">
        <f>G61+F61</f>
        <v>0</v>
      </c>
      <c r="I61" s="151">
        <f>E61*D61</f>
        <v>0</v>
      </c>
      <c r="J61" s="84">
        <f>I61*J12</f>
        <v>0</v>
      </c>
      <c r="K61" s="68">
        <f>J61+I61</f>
        <v>0</v>
      </c>
      <c r="L61" s="151">
        <f>E61*D61</f>
        <v>0</v>
      </c>
      <c r="M61" s="84">
        <f>L61*M12</f>
        <v>0</v>
      </c>
      <c r="N61" s="154">
        <f>M61+L61</f>
        <v>0</v>
      </c>
      <c r="Q61" s="45"/>
      <c r="R61" s="45"/>
    </row>
    <row r="62" spans="1:18" s="44" customFormat="1" x14ac:dyDescent="0.25">
      <c r="A62" s="43"/>
      <c r="B62" s="40"/>
      <c r="C62" s="43"/>
      <c r="D62" s="47"/>
      <c r="E62" s="47"/>
      <c r="F62" s="47"/>
      <c r="G62" s="48"/>
      <c r="H62" s="48"/>
      <c r="I62" s="46"/>
      <c r="J62" s="46"/>
      <c r="K62" s="46"/>
      <c r="L62" s="45"/>
      <c r="M62" s="45"/>
      <c r="N62" s="45"/>
      <c r="Q62" s="45"/>
      <c r="R62" s="45"/>
    </row>
    <row r="63" spans="1:18" s="44" customFormat="1" x14ac:dyDescent="0.25">
      <c r="A63" s="43"/>
      <c r="B63" s="40"/>
      <c r="C63" s="43"/>
      <c r="D63" s="47"/>
      <c r="E63" s="47"/>
      <c r="F63" s="47"/>
      <c r="G63" s="48"/>
      <c r="H63" s="48"/>
      <c r="I63" s="46"/>
      <c r="J63" s="46"/>
      <c r="K63" s="46"/>
      <c r="L63" s="45"/>
      <c r="M63" s="45"/>
      <c r="N63" s="45"/>
      <c r="Q63" s="45"/>
      <c r="R63" s="45"/>
    </row>
    <row r="64" spans="1:18" s="44" customFormat="1" x14ac:dyDescent="0.25">
      <c r="A64" s="43"/>
      <c r="B64" s="40"/>
      <c r="C64" s="43"/>
      <c r="D64" s="47"/>
      <c r="E64" s="47"/>
      <c r="F64" s="47"/>
      <c r="G64" s="48"/>
      <c r="H64" s="48"/>
      <c r="I64" s="46"/>
      <c r="J64" s="46"/>
      <c r="K64" s="46"/>
      <c r="L64" s="45"/>
      <c r="M64" s="45"/>
      <c r="N64" s="45"/>
      <c r="Q64" s="45"/>
      <c r="R64" s="45"/>
    </row>
    <row r="65" spans="1:18" s="44" customFormat="1" x14ac:dyDescent="0.25">
      <c r="A65" s="43"/>
      <c r="B65" s="40"/>
      <c r="C65" s="43"/>
      <c r="D65" s="47"/>
      <c r="E65" s="47"/>
      <c r="F65" s="47"/>
      <c r="G65" s="48"/>
      <c r="H65" s="48"/>
      <c r="I65" s="46"/>
      <c r="J65" s="46"/>
      <c r="K65" s="46"/>
      <c r="L65" s="45"/>
      <c r="M65" s="45"/>
      <c r="N65" s="45"/>
      <c r="Q65" s="45"/>
      <c r="R65" s="45"/>
    </row>
    <row r="66" spans="1:18" s="44" customFormat="1" x14ac:dyDescent="0.25">
      <c r="A66" s="43"/>
      <c r="B66" s="40"/>
      <c r="C66" s="43"/>
      <c r="D66" s="47"/>
      <c r="E66" s="47"/>
      <c r="F66" s="47"/>
      <c r="G66" s="48"/>
      <c r="H66" s="48"/>
      <c r="I66" s="46"/>
      <c r="J66" s="46"/>
      <c r="K66" s="46"/>
      <c r="L66" s="45"/>
      <c r="M66" s="45"/>
      <c r="N66" s="45"/>
      <c r="Q66" s="45"/>
      <c r="R66" s="45"/>
    </row>
    <row r="67" spans="1:18" s="44" customFormat="1" x14ac:dyDescent="0.25">
      <c r="A67" s="43"/>
      <c r="B67" s="40"/>
      <c r="C67" s="43"/>
      <c r="D67" s="47"/>
      <c r="E67" s="47"/>
      <c r="F67" s="47"/>
      <c r="G67" s="48"/>
      <c r="H67" s="48"/>
      <c r="I67" s="46"/>
      <c r="J67" s="46"/>
      <c r="K67" s="46"/>
      <c r="L67" s="45"/>
      <c r="M67" s="45"/>
      <c r="N67" s="45"/>
      <c r="Q67" s="45"/>
      <c r="R67" s="45"/>
    </row>
    <row r="68" spans="1:18" s="44" customFormat="1" x14ac:dyDescent="0.25">
      <c r="A68" s="43"/>
      <c r="B68" s="40"/>
      <c r="C68" s="43"/>
      <c r="D68" s="47"/>
      <c r="E68" s="47"/>
      <c r="F68" s="47"/>
      <c r="G68" s="48"/>
      <c r="H68" s="48"/>
      <c r="I68" s="46"/>
      <c r="J68" s="46"/>
      <c r="K68" s="46"/>
      <c r="L68" s="45"/>
      <c r="M68" s="45"/>
      <c r="N68" s="45"/>
      <c r="Q68" s="45"/>
      <c r="R68" s="45"/>
    </row>
    <row r="69" spans="1:18" s="44" customFormat="1" x14ac:dyDescent="0.25">
      <c r="A69" s="43"/>
      <c r="B69" s="40"/>
      <c r="C69" s="43"/>
      <c r="D69" s="47"/>
      <c r="E69" s="47"/>
      <c r="F69" s="47"/>
      <c r="G69" s="48"/>
      <c r="H69" s="48"/>
      <c r="I69" s="46"/>
      <c r="J69" s="46"/>
      <c r="K69" s="46"/>
      <c r="L69" s="45"/>
      <c r="M69" s="45"/>
      <c r="N69" s="45"/>
      <c r="Q69" s="45"/>
      <c r="R69" s="45"/>
    </row>
    <row r="70" spans="1:18" s="44" customFormat="1" x14ac:dyDescent="0.25">
      <c r="A70" s="43"/>
      <c r="B70" s="40"/>
      <c r="C70" s="43"/>
      <c r="D70" s="47"/>
      <c r="E70" s="47"/>
      <c r="F70" s="47"/>
      <c r="G70" s="48"/>
      <c r="H70" s="48"/>
      <c r="I70" s="46"/>
      <c r="J70" s="46"/>
      <c r="K70" s="46"/>
      <c r="L70" s="45"/>
      <c r="M70" s="45"/>
      <c r="N70" s="45"/>
      <c r="Q70" s="45"/>
      <c r="R70" s="45"/>
    </row>
    <row r="71" spans="1:18" s="44" customFormat="1" x14ac:dyDescent="0.25">
      <c r="A71" s="43"/>
      <c r="B71" s="40"/>
      <c r="C71" s="43"/>
      <c r="D71" s="47"/>
      <c r="E71" s="47"/>
      <c r="F71" s="47"/>
      <c r="G71" s="48"/>
      <c r="H71" s="48"/>
      <c r="I71" s="46"/>
      <c r="J71" s="46"/>
      <c r="K71" s="46"/>
      <c r="L71" s="45"/>
      <c r="M71" s="45"/>
      <c r="N71" s="45"/>
      <c r="Q71" s="45"/>
      <c r="R71" s="45"/>
    </row>
    <row r="72" spans="1:18" s="44" customFormat="1" x14ac:dyDescent="0.25">
      <c r="A72" s="43"/>
      <c r="B72" s="40"/>
      <c r="C72" s="43"/>
      <c r="D72" s="47"/>
      <c r="E72" s="47"/>
      <c r="F72" s="47"/>
      <c r="G72" s="48"/>
      <c r="H72" s="48"/>
      <c r="I72" s="46"/>
      <c r="J72" s="46"/>
      <c r="K72" s="46"/>
      <c r="L72" s="45"/>
      <c r="M72" s="45"/>
      <c r="N72" s="45"/>
      <c r="Q72" s="45"/>
      <c r="R72" s="45"/>
    </row>
    <row r="73" spans="1:18" s="44" customFormat="1" x14ac:dyDescent="0.25">
      <c r="A73" s="43"/>
      <c r="B73" s="40"/>
      <c r="C73" s="43"/>
      <c r="D73" s="47"/>
      <c r="E73" s="47"/>
      <c r="F73" s="47"/>
      <c r="G73" s="48"/>
      <c r="H73" s="48"/>
      <c r="I73" s="46"/>
      <c r="J73" s="46"/>
      <c r="K73" s="46"/>
      <c r="L73" s="45"/>
      <c r="M73" s="45"/>
      <c r="N73" s="45"/>
      <c r="Q73" s="45"/>
      <c r="R73" s="45"/>
    </row>
    <row r="74" spans="1:18" s="44" customFormat="1" x14ac:dyDescent="0.25">
      <c r="A74" s="43"/>
      <c r="B74" s="40"/>
      <c r="C74" s="43"/>
      <c r="D74" s="47"/>
      <c r="E74" s="47"/>
      <c r="F74" s="47"/>
      <c r="G74" s="48"/>
      <c r="H74" s="48"/>
      <c r="I74" s="46"/>
      <c r="J74" s="46"/>
      <c r="K74" s="46"/>
      <c r="L74" s="45"/>
      <c r="M74" s="45"/>
      <c r="N74" s="45"/>
      <c r="Q74" s="45"/>
      <c r="R74" s="45"/>
    </row>
    <row r="75" spans="1:18" s="44" customFormat="1" x14ac:dyDescent="0.25">
      <c r="A75" s="43"/>
      <c r="B75" s="40"/>
      <c r="C75" s="43"/>
      <c r="D75" s="47"/>
      <c r="E75" s="47"/>
      <c r="F75" s="47"/>
      <c r="G75" s="48"/>
      <c r="H75" s="48"/>
      <c r="I75" s="46"/>
      <c r="J75" s="46"/>
      <c r="K75" s="46"/>
      <c r="L75" s="45"/>
      <c r="M75" s="45"/>
      <c r="N75" s="45"/>
      <c r="Q75" s="45"/>
      <c r="R75" s="45"/>
    </row>
    <row r="76" spans="1:18" s="44" customFormat="1" x14ac:dyDescent="0.25">
      <c r="A76" s="43"/>
      <c r="B76" s="40"/>
      <c r="C76" s="43"/>
      <c r="D76" s="47"/>
      <c r="E76" s="47"/>
      <c r="F76" s="47"/>
      <c r="G76" s="48"/>
      <c r="H76" s="48"/>
      <c r="I76" s="46"/>
      <c r="J76" s="46"/>
      <c r="K76" s="46"/>
      <c r="L76" s="45"/>
      <c r="M76" s="45"/>
      <c r="N76" s="45"/>
      <c r="Q76" s="45"/>
      <c r="R76" s="45"/>
    </row>
  </sheetData>
  <mergeCells count="4">
    <mergeCell ref="L1:N1"/>
    <mergeCell ref="I10:K10"/>
    <mergeCell ref="L10:N10"/>
    <mergeCell ref="D3:I3"/>
  </mergeCells>
  <phoneticPr fontId="3" type="noConversion"/>
  <dataValidations xWindow="127" yWindow="170" count="3">
    <dataValidation type="decimal" errorStyle="information" allowBlank="1" showInputMessage="1" showErrorMessage="1" error="valeur erronée" promptTitle="Instruction aux Soumissionnaires" prompt="les chiffres à rentrer sont des nombres avec décimal" sqref="L61 H61:I61 F61 F66:F74 F75:I76 H66:I74 L66:L76 L58 F58 G31:I38 L47:L56 H58:I58 L14:L16 G18:G27 G30 F14:I16 H18:I30 H39:I45 L18:L45 F18:F45 H47:I56 F47:F56" xr:uid="{00000000-0002-0000-0100-000000000000}">
      <formula1>0</formula1>
      <formula2>999999999</formula2>
    </dataValidation>
    <dataValidation type="decimal" errorStyle="information" allowBlank="1" showInputMessage="1" showErrorMessage="1" errorTitle="cotation financière" error="valeur erronée" promptTitle="Instruction aux candidats" prompt="les chiffres à rentrer sont des nombres avec décimal" sqref="G39:G41 G28" xr:uid="{00000000-0002-0000-0100-000001000000}">
      <formula1>0</formula1>
      <formula2>999999999</formula2>
    </dataValidation>
    <dataValidation type="whole" allowBlank="1" showInputMessage="1" showErrorMessage="1" errorTitle="Saisie Taux TSR" error="Valeur incohérente" promptTitle="SAISIE DU TAUX DE TSR" prompt="mettez 0  pour le siège de l'entreprise en zone CEMAC_x000a_mettez 1 pour le siège  de l'entreprise en France_x000a_mettez 2 pour le siège de l'entreprise ailleurs_x000a_NB: il s'agit du siège de l'Entreprise qui facture et non pas du lieu des prestations intellectuelles" sqref="O1" xr:uid="{00000000-0002-0000-0100-000002000000}">
      <formula1>0</formula1>
      <formula2>2</formula2>
    </dataValidation>
  </dataValidations>
  <pageMargins left="0.78740157499999996" right="0.78740157499999996" top="0.984251969" bottom="0.984251969" header="0.4921259845" footer="0.4921259845"/>
  <pageSetup paperSize="9" scale="55" orientation="landscape" horizontalDpi="180" verticalDpi="18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zoomScaleNormal="100" workbookViewId="0">
      <selection activeCell="G20" sqref="G20"/>
    </sheetView>
  </sheetViews>
  <sheetFormatPr baseColWidth="10" defaultColWidth="11.44140625" defaultRowHeight="13.2" outlineLevelRow="1" x14ac:dyDescent="0.25"/>
  <cols>
    <col min="1" max="1" width="9.44140625" style="1" customWidth="1"/>
    <col min="2" max="2" width="47.33203125" style="9" customWidth="1"/>
    <col min="3" max="4" width="14.88671875" style="3" customWidth="1"/>
    <col min="5" max="5" width="13.44140625" style="3" customWidth="1"/>
    <col min="6" max="6" width="18.6640625" style="3" customWidth="1"/>
    <col min="7" max="7" width="14.6640625" style="3" customWidth="1"/>
    <col min="8" max="16384" width="11.44140625" style="5"/>
  </cols>
  <sheetData>
    <row r="1" spans="1:7" x14ac:dyDescent="0.25">
      <c r="B1" s="2" t="s">
        <v>24</v>
      </c>
      <c r="F1" s="4" t="s">
        <v>25</v>
      </c>
    </row>
    <row r="2" spans="1:7" x14ac:dyDescent="0.25">
      <c r="B2" s="2"/>
      <c r="C2" s="4" t="s">
        <v>26</v>
      </c>
      <c r="D2" s="4"/>
    </row>
    <row r="3" spans="1:7" x14ac:dyDescent="0.25">
      <c r="A3" s="1" t="s">
        <v>27</v>
      </c>
      <c r="B3" s="6">
        <f>[1]Detail!B2</f>
        <v>0</v>
      </c>
    </row>
    <row r="4" spans="1:7" x14ac:dyDescent="0.25">
      <c r="B4" s="8"/>
      <c r="E4" s="7"/>
      <c r="F4" s="7"/>
      <c r="G4" s="7"/>
    </row>
    <row r="5" spans="1:7" ht="17.399999999999999" x14ac:dyDescent="0.3">
      <c r="B5" s="8"/>
      <c r="C5" s="209" t="s">
        <v>28</v>
      </c>
      <c r="D5" s="209"/>
      <c r="E5" s="209"/>
      <c r="F5" s="7"/>
      <c r="G5" s="7"/>
    </row>
    <row r="6" spans="1:7" x14ac:dyDescent="0.25">
      <c r="B6" s="8"/>
      <c r="E6" s="7"/>
      <c r="F6" s="7"/>
      <c r="G6" s="7"/>
    </row>
    <row r="7" spans="1:7" ht="13.8" thickBot="1" x14ac:dyDescent="0.3"/>
    <row r="8" spans="1:7" ht="24" customHeight="1" thickTop="1" x14ac:dyDescent="0.25">
      <c r="A8" s="93"/>
      <c r="B8" s="94" t="s">
        <v>29</v>
      </c>
      <c r="C8" s="95" t="s">
        <v>0</v>
      </c>
      <c r="D8" s="95" t="s">
        <v>30</v>
      </c>
      <c r="E8" s="96" t="s">
        <v>30</v>
      </c>
      <c r="F8" s="96" t="s">
        <v>30</v>
      </c>
      <c r="G8" s="97" t="s">
        <v>30</v>
      </c>
    </row>
    <row r="9" spans="1:7" ht="24" customHeight="1" thickBot="1" x14ac:dyDescent="0.3">
      <c r="A9" s="98"/>
      <c r="B9" s="99"/>
      <c r="C9" s="100"/>
      <c r="D9" s="100" t="s">
        <v>76</v>
      </c>
      <c r="E9" s="101" t="s">
        <v>77</v>
      </c>
      <c r="F9" s="101" t="s">
        <v>78</v>
      </c>
      <c r="G9" s="102" t="s">
        <v>31</v>
      </c>
    </row>
    <row r="10" spans="1:7" ht="24" customHeight="1" thickTop="1" x14ac:dyDescent="0.25">
      <c r="A10" s="189">
        <v>1</v>
      </c>
      <c r="B10" s="61" t="str">
        <f>'sous bordereau'!B13</f>
        <v xml:space="preserve">ENGINEERING (y compris toutes suggestions)   </v>
      </c>
      <c r="C10" s="61" t="s">
        <v>21</v>
      </c>
      <c r="D10" s="162">
        <f>'sous bordereau'!F13</f>
        <v>0</v>
      </c>
      <c r="E10" s="162">
        <f>'sous bordereau'!K13</f>
        <v>0</v>
      </c>
      <c r="F10" s="162">
        <f>'sous bordereau'!N13</f>
        <v>0</v>
      </c>
      <c r="G10" s="162">
        <f>SUM(D10:F10)</f>
        <v>0</v>
      </c>
    </row>
    <row r="11" spans="1:7" ht="24" customHeight="1" outlineLevel="1" x14ac:dyDescent="0.25">
      <c r="A11" s="88" t="s">
        <v>3</v>
      </c>
      <c r="B11" s="61" t="str">
        <f>'sous bordereau'!B18</f>
        <v xml:space="preserve">REGULATION DE TENSION                            </v>
      </c>
      <c r="C11" s="61" t="str">
        <f>'sous bordereau'!C18</f>
        <v>ens.</v>
      </c>
      <c r="D11" s="162">
        <f>'sous bordereau'!F18</f>
        <v>0</v>
      </c>
      <c r="E11" s="89">
        <f>'sous bordereau'!K18</f>
        <v>0</v>
      </c>
      <c r="F11" s="89">
        <f>'sous bordereau'!N18</f>
        <v>0</v>
      </c>
      <c r="G11" s="162">
        <f t="shared" ref="G11:G16" si="0">SUM(D11:F11)</f>
        <v>0</v>
      </c>
    </row>
    <row r="12" spans="1:7" ht="24" customHeight="1" outlineLevel="1" x14ac:dyDescent="0.25">
      <c r="A12" s="88" t="s">
        <v>5</v>
      </c>
      <c r="B12" s="90" t="str">
        <f>'sous bordereau'!B31</f>
        <v>EXCITATRICES</v>
      </c>
      <c r="C12" s="90" t="s">
        <v>1</v>
      </c>
      <c r="D12" s="162">
        <f>'sous bordereau'!F31</f>
        <v>0</v>
      </c>
      <c r="E12" s="89">
        <f>'sous bordereau'!K31</f>
        <v>0</v>
      </c>
      <c r="F12" s="89">
        <f>'sous bordereau'!N31</f>
        <v>0</v>
      </c>
      <c r="G12" s="162">
        <f t="shared" si="0"/>
        <v>0</v>
      </c>
    </row>
    <row r="13" spans="1:7" ht="24" customHeight="1" outlineLevel="1" x14ac:dyDescent="0.25">
      <c r="A13" s="88" t="s">
        <v>6</v>
      </c>
      <c r="B13" s="91" t="str">
        <f>'sous bordereau'!B39</f>
        <v>PMG</v>
      </c>
      <c r="C13" s="91" t="str">
        <f>'sous bordereau'!C39</f>
        <v>Ens</v>
      </c>
      <c r="D13" s="162">
        <f>'sous bordereau'!F39</f>
        <v>0</v>
      </c>
      <c r="E13" s="89">
        <f>'sous bordereau'!K39</f>
        <v>0</v>
      </c>
      <c r="F13" s="89">
        <f>'sous bordereau'!N39</f>
        <v>0</v>
      </c>
      <c r="G13" s="162">
        <f t="shared" si="0"/>
        <v>0</v>
      </c>
    </row>
    <row r="14" spans="1:7" ht="24" customHeight="1" outlineLevel="1" x14ac:dyDescent="0.25">
      <c r="A14" s="88" t="s">
        <v>8</v>
      </c>
      <c r="B14" s="92" t="str">
        <f>'sous bordereau'!B46</f>
        <v>FORMATION</v>
      </c>
      <c r="C14" s="92" t="str">
        <f>'sous bordereau'!C46</f>
        <v>FF</v>
      </c>
      <c r="D14" s="162">
        <f>'sous bordereau'!F46</f>
        <v>0</v>
      </c>
      <c r="E14" s="89">
        <f>'sous bordereau'!K46</f>
        <v>0</v>
      </c>
      <c r="F14" s="89">
        <f>'sous bordereau'!N46</f>
        <v>0</v>
      </c>
      <c r="G14" s="162">
        <f t="shared" si="0"/>
        <v>0</v>
      </c>
    </row>
    <row r="15" spans="1:7" ht="24" customHeight="1" outlineLevel="1" x14ac:dyDescent="0.25">
      <c r="A15" s="88" t="s">
        <v>9</v>
      </c>
      <c r="B15" s="92" t="str">
        <f>'sous bordereau'!B57</f>
        <v>DOCUMENTATION</v>
      </c>
      <c r="C15" s="92" t="s">
        <v>73</v>
      </c>
      <c r="D15" s="162">
        <f>'sous bordereau'!F57</f>
        <v>0</v>
      </c>
      <c r="E15" s="89">
        <f>'sous bordereau'!K57</f>
        <v>0</v>
      </c>
      <c r="F15" s="89">
        <f>'sous bordereau'!N57</f>
        <v>0</v>
      </c>
      <c r="G15" s="162">
        <f t="shared" si="0"/>
        <v>0</v>
      </c>
    </row>
    <row r="16" spans="1:7" ht="24" customHeight="1" outlineLevel="1" thickBot="1" x14ac:dyDescent="0.3">
      <c r="A16" s="88" t="s">
        <v>72</v>
      </c>
      <c r="B16" s="197" t="str">
        <f>'sous bordereau'!B59</f>
        <v>DEMONTAGE, INSTALLATION ET MISE EN SERVICE</v>
      </c>
      <c r="C16" s="103" t="s">
        <v>89</v>
      </c>
      <c r="D16" s="162">
        <f>'sous bordereau'!F59</f>
        <v>0</v>
      </c>
      <c r="E16" s="104">
        <f>'sous bordereau'!K59</f>
        <v>0</v>
      </c>
      <c r="F16" s="104">
        <f>'sous bordereau'!N59</f>
        <v>0</v>
      </c>
      <c r="G16" s="162">
        <f t="shared" si="0"/>
        <v>0</v>
      </c>
    </row>
    <row r="17" spans="1:7" ht="24" customHeight="1" thickTop="1" thickBot="1" x14ac:dyDescent="0.3">
      <c r="A17" s="210" t="s">
        <v>39</v>
      </c>
      <c r="B17" s="211"/>
      <c r="C17" s="211"/>
      <c r="D17" s="105"/>
      <c r="E17" s="106"/>
      <c r="F17" s="106"/>
      <c r="G17" s="107">
        <f>SUM(G10:G16)</f>
        <v>0</v>
      </c>
    </row>
    <row r="18" spans="1:7" ht="13.8" thickTop="1" x14ac:dyDescent="0.25"/>
    <row r="19" spans="1:7" x14ac:dyDescent="0.25">
      <c r="B19" s="9" t="s">
        <v>79</v>
      </c>
      <c r="F19" s="10"/>
      <c r="G19" s="10"/>
    </row>
    <row r="20" spans="1:7" x14ac:dyDescent="0.25">
      <c r="B20" s="9" t="s">
        <v>80</v>
      </c>
    </row>
    <row r="21" spans="1:7" x14ac:dyDescent="0.25">
      <c r="F21" s="10"/>
      <c r="G21" s="10"/>
    </row>
    <row r="23" spans="1:7" x14ac:dyDescent="0.25">
      <c r="F23" s="10"/>
      <c r="G23" s="10"/>
    </row>
    <row r="24" spans="1:7" x14ac:dyDescent="0.25">
      <c r="G24" s="10"/>
    </row>
    <row r="25" spans="1:7" x14ac:dyDescent="0.25">
      <c r="F25" s="15"/>
    </row>
  </sheetData>
  <mergeCells count="2">
    <mergeCell ref="C5:E5"/>
    <mergeCell ref="A17:C17"/>
  </mergeCells>
  <phoneticPr fontId="3"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notes explicatives</vt:lpstr>
      <vt:lpstr>sous bordereau</vt:lpstr>
      <vt:lpstr>synthèse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TAMBE</dc:creator>
  <cp:lastModifiedBy>Frederic Ndoumbe Ekoka</cp:lastModifiedBy>
  <cp:lastPrinted>2008-10-24T09:30:44Z</cp:lastPrinted>
  <dcterms:created xsi:type="dcterms:W3CDTF">2008-10-23T09:06:36Z</dcterms:created>
  <dcterms:modified xsi:type="dcterms:W3CDTF">2024-06-13T15:40:22Z</dcterms:modified>
</cp:coreProperties>
</file>